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50" yWindow="630" windowWidth="15945" windowHeight="11850" tabRatio="776"/>
  </bookViews>
  <sheets>
    <sheet name="დანართი N2 (ნაერთი)" sheetId="4" r:id="rId1"/>
  </sheets>
  <definedNames>
    <definedName name="_xlnm._FilterDatabase" localSheetId="0" hidden="1">'დანართი N2 (ნაერთი)'!$A$8:$H$8</definedName>
    <definedName name="_xlnm.Print_Area" localSheetId="0">'დანართი N2 (ნაერთი)'!$B$2:$H$214</definedName>
    <definedName name="_xlnm.Print_Titles" localSheetId="0">'დანართი N2 (ნაერთი)'!$5:$7</definedName>
  </definedNames>
  <calcPr calcId="162913"/>
</workbook>
</file>

<file path=xl/calcChain.xml><?xml version="1.0" encoding="utf-8"?>
<calcChain xmlns="http://schemas.openxmlformats.org/spreadsheetml/2006/main">
  <c r="E207" i="4" l="1"/>
  <c r="D207" i="4"/>
  <c r="E204" i="4"/>
  <c r="D204" i="4"/>
  <c r="D202" i="4" s="1"/>
  <c r="D193" i="4"/>
  <c r="E193" i="4"/>
  <c r="E188" i="4"/>
  <c r="D188" i="4"/>
  <c r="E167" i="4"/>
  <c r="D167" i="4"/>
  <c r="E127" i="4"/>
  <c r="D127" i="4"/>
  <c r="E96" i="4"/>
  <c r="D96" i="4"/>
  <c r="E31" i="4"/>
  <c r="D31" i="4"/>
  <c r="E22" i="4"/>
  <c r="D22" i="4"/>
  <c r="E15" i="4"/>
  <c r="D15" i="4"/>
  <c r="E10" i="4"/>
  <c r="D10" i="4"/>
  <c r="E202" i="4" l="1"/>
  <c r="E70" i="4"/>
  <c r="D78" i="4"/>
  <c r="E78" i="4"/>
  <c r="E85" i="4"/>
  <c r="E107" i="4"/>
  <c r="E112" i="4"/>
  <c r="D158" i="4"/>
  <c r="E91" i="4"/>
  <c r="D91" i="4"/>
  <c r="D70" i="4" l="1"/>
  <c r="E191" i="4" l="1"/>
  <c r="D191" i="4"/>
  <c r="E185" i="4" l="1"/>
  <c r="E180" i="4"/>
  <c r="E177" i="4"/>
  <c r="E172" i="4"/>
  <c r="E160" i="4"/>
  <c r="E158" i="4"/>
  <c r="E152" i="4"/>
  <c r="E143" i="4"/>
  <c r="E137" i="4"/>
  <c r="E119" i="4"/>
  <c r="D177" i="4" l="1"/>
  <c r="D185" i="4"/>
  <c r="D172" i="4"/>
  <c r="D137" i="4"/>
  <c r="E142" i="4"/>
  <c r="D180" i="4"/>
  <c r="D143" i="4"/>
  <c r="D152" i="4"/>
  <c r="D160" i="4"/>
  <c r="D112" i="4"/>
  <c r="D107" i="4"/>
  <c r="D119" i="4"/>
  <c r="D142" i="4" l="1"/>
  <c r="E99" i="4"/>
  <c r="E69" i="4" s="1"/>
  <c r="D99" i="4" l="1"/>
  <c r="D85" i="4"/>
  <c r="D69" i="4" s="1"/>
  <c r="E50" i="4" l="1"/>
  <c r="D50" i="4"/>
  <c r="E29" i="4"/>
  <c r="D29" i="4" l="1"/>
  <c r="D197" i="4" l="1"/>
  <c r="D195" i="4"/>
  <c r="D40" i="4"/>
  <c r="D37" i="4"/>
  <c r="D27" i="4"/>
  <c r="D20" i="4"/>
  <c r="D9" i="4" l="1"/>
  <c r="D36" i="4"/>
  <c r="E40" i="4"/>
  <c r="E37" i="4"/>
  <c r="E27" i="4"/>
  <c r="E36" i="4" l="1"/>
  <c r="E195" i="4"/>
  <c r="E197" i="4"/>
  <c r="E20" i="4" l="1"/>
  <c r="E9" i="4"/>
  <c r="D67" i="4" l="1"/>
  <c r="D8" i="4" s="1"/>
  <c r="E67" i="4" l="1"/>
  <c r="E8" i="4" s="1"/>
</calcChain>
</file>

<file path=xl/sharedStrings.xml><?xml version="1.0" encoding="utf-8"?>
<sst xmlns="http://schemas.openxmlformats.org/spreadsheetml/2006/main" count="678" uniqueCount="658">
  <si>
    <t>პროგრამული კოდი</t>
  </si>
  <si>
    <t>პრიორიტეტი - ხელმისაწვდომი ხარისხიანი ჯანდაცვა, სოციალური უზრუნველყოფა და შრომის დაცვა</t>
  </si>
  <si>
    <t>სამედიცინო საქმიანობის რეგულირების პროგრამა</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</si>
  <si>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</si>
  <si>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</si>
  <si>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</si>
  <si>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</si>
  <si>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</si>
  <si>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</si>
  <si>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</si>
  <si>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</si>
  <si>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მოსახლეობის სოციალური დაცვა</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</si>
  <si>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</si>
  <si>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</si>
  <si>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</si>
  <si>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</si>
  <si>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</si>
  <si>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</si>
  <si>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</si>
  <si>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</si>
  <si>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</si>
  <si>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</si>
  <si>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</si>
  <si>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</si>
  <si>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</si>
  <si>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მოსახლეობის საყოველთაო ჯანმრთელობის დაცვა</t>
  </si>
  <si>
    <t>ბავშვთა ონკოჰემატოლოგიური მომსახურება</t>
  </si>
  <si>
    <t>დიალიზი და თირკმლის ტრანსპლანტაცია</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</si>
  <si>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</si>
  <si>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</si>
  <si>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</si>
  <si>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</si>
  <si>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სამედიცინო დაწესებულებათა მშენებლობა, აღჭურვა და  ფუნქციონირების ხელშეწყობა</t>
  </si>
  <si>
    <t>სოციალური შეღავათები მაღალმთიან დასახლებაში</t>
  </si>
  <si>
    <t>პროგრამის დასახელება</t>
  </si>
  <si>
    <t>მ.შ. დაფინანსება სახელმწიფო ბიუჯეტიდან (ათასი ლარი)</t>
  </si>
  <si>
    <t>მოსალოდნელი შედეგის შეფასების ინდიკატორი</t>
  </si>
  <si>
    <t>მიზნობრივი მაჩვენებელი</t>
  </si>
  <si>
    <r>
      <t xml:space="preserve">საბაზისო მაჩვენებელი </t>
    </r>
    <r>
      <rPr>
        <b/>
        <vertAlign val="superscript"/>
        <sz val="11"/>
        <rFont val="Sylfaen"/>
        <family val="1"/>
      </rPr>
      <t>4</t>
    </r>
  </si>
  <si>
    <t>დანართი N2</t>
  </si>
  <si>
    <t>იმუნიზაცია</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</si>
  <si>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</si>
  <si>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</si>
  <si>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</si>
  <si>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საგანგებო სიტუაციების კოორდინაციისა და გადაუდებელი დახმარების მართვა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</si>
  <si>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</si>
  <si>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ბავშვთა ადრეული განვითარების ხელშეწყობა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</si>
  <si>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</si>
  <si>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</si>
  <si>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</si>
  <si>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</si>
  <si>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</si>
  <si>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</si>
  <si>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</si>
  <si>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</si>
  <si>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</si>
  <si>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ქრონიკული დაავადებების სამკურნალო მედიკამენტებით უზრუნველყოფა</t>
  </si>
  <si>
    <t>უკანონო სამედიცინო და საექიმო საქმიანობისაგან დაცული მოსახლეობა.</t>
  </si>
  <si>
    <t>განხორციელებული კონტროლის ღონისძიებები.</t>
  </si>
  <si>
    <t>ფარმაცევტული ბაზრის დაცვა გაუვარგისებული, უხარისხო და წუნდებული პროდუქტისაგან.</t>
  </si>
  <si>
    <t>სოციალური და ჯანმრთელობის დაცვის სახელმწიფო პროგრამების, ასევე დასაქმების ხელშეწყობის მომსახურებათა განვითარების, სამუშაოს მაძიებელთა პროფესიული მომზადება-გადამზადება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t>
  </si>
  <si>
    <t xml:space="preserve">საანგარიშო პერიოდში განხორციელდა სოციალური და ჯანმრთელობის დაცვის, დასაქმების ხელშეწყობის მომსახურებათა განვითარებისა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 მიმდინარეობდა მოსახლეობისათვის ჯანმრთელობის დაცვის სახელმწიფო პროგრამების ფარგლებში შესაბამისი სამედიცინო მომსახურების შესყიდვა და მათი განხორციელების მონიტორინგი. მონიტორინგის შედეგად სოციალური და ჯანმრთელობის დაცვის პროგრამების ფარგლებში დაკისრებული სანქციები მიიმართა სახელმწიფო ბიუჯეტის შესაბამის ანგარიშებზე. </t>
  </si>
  <si>
    <t>ჯანმრთელობის დაცვის სახელმწიფო პროგრამებით მოცული სამიზნე ჯგუფების მუდმივი განახლების უზრუნველყოფა;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პროფესიული მომზადება-გადამზადებისა და სტაჟირების შედეგად დასაქმებულთა ზრდა.</t>
  </si>
  <si>
    <t>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C ჰეპატიტის მართვის პროგრამის ფარგლებში დაგეგმილი ღონისძიებების ორგანიზება; მ.შ. მოსახლეობის უფრო ფართო მასების ჩართულობისათვის ხელშეწყობა; ობოლ და მშობელთა მზრუნველობას მოკლებულ ბავშვთა შვილად/შვილობილად აყვანის, მეურვეობისა და მზრუნველობის პროცესის კოორდინაციის ხელშეწყობა.</t>
  </si>
  <si>
    <t>საანგარიშო პერიოდში განხორციელდა 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გასაცემლების დანიშვნა-შეჩერების საფუძვლიანობის სისტემატიური მონიტორინგი.</t>
  </si>
  <si>
    <t>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რაოდენობა; სოციალური დაცვის პროგრამების დამტკიცებულ და დაზუსტებულ გეგმას შორის შეუსაბამობა არ აღემატება 30%, ხოლო დაზუსტებულ გეგმასა და საკასო ხარჯს შორის შეუსაბამობა არ აღემატება 15%-ს</t>
  </si>
  <si>
    <t>დასაქმების ხელშეწყობის მომსახურებათა განვითარების პროგრამის ფარგლებში ქვეყნის  რეგიონებში დასაქმების ფორუმების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ევროკავშირის რეკომენდაციით გათვალისწინებული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დასაქმების თემებზე მასმედიის წარმომადგენლების ცნობიერების ამაღლების მიზნით ტრენინგების/სემინარების ჩატარების ორგანიზება.</t>
  </si>
  <si>
    <t>დასაქმების ხელშეწყობის მომსახურებათა განვითარების პროგრამის ფარგლებში ორგანიზება გაუკეთდა სხვადასხვა რეგიონებში დასაქმების ფორუმების ჩატარებას; სხვადასხვა ქვეყნების წარმომადგენლებთან შეხვედრების ორგანიზებას გამოცდილების გაზიარების მიზნით.</t>
  </si>
  <si>
    <t>დასაქმების ხელშეწყობის მომსახურებათა განვითარების პროგრამის ფარგლებში დასაქმების ფორუმებისა და კონფერენციების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ტრენინგების/სემინარების ჩატარება.</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</si>
  <si>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</si>
  <si>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მიზნობრივი სოციალური ჯგუფებისათვის სოციალური ტრანსფერის გაცემა</t>
  </si>
  <si>
    <t>შენარჩუნებულია დახმარების დროულად გაცემის მაჩვენებელი</t>
  </si>
  <si>
    <t>9 მაისის დახმარების გაცემა ხდება დროულად</t>
  </si>
  <si>
    <t>სოციალური სერვისებით და პროდუქტებით მიზნობრივი ჯგუფების უზრუნველყოფა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</si>
  <si>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</si>
  <si>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10 სურდოთარჯიმანი  სმენადაქვეითებულ პირებს მოემსახურა საქართველოს 8 რეგიონში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</si>
  <si>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</si>
  <si>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</si>
  <si>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</si>
  <si>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</si>
  <si>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</si>
  <si>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10 სურდოთარჯიმანი  სმენადაქვეითებულ პირებს მოემსახურება საქართველოს 8 რეგიონში</t>
  </si>
  <si>
    <t>86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</si>
  <si>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1440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</si>
  <si>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155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</si>
  <si>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14 ბენეფიციარისთვის ინდივიდუალურ საჭიროებებზე მორგებული სერვისის მიწოდება</t>
  </si>
  <si>
    <t xml:space="preserve"> 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</si>
  <si>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კიბოს სკრინინგის კომპონენტი</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</si>
  <si>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</si>
  <si>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</si>
  <si>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</si>
  <si>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</si>
  <si>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</si>
  <si>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 ბავშვთა ასაკის მენტალური დარღვევების ადრეული გამოვლენა და სერვისზე ხელმისაწვდომობის უზრუნველყოფა;</t>
  </si>
  <si>
    <t>ეპილეფსიის დიაგნოსტიკის და სერვისზე ხელმისაწვდომობის გაუმჯობესება;</t>
  </si>
  <si>
    <t xml:space="preserve"> დღენაკლულთა რეტინოპათიის ადრეული გამოვლენა და მკურნალობის სქემებში დროული ჩართვა</t>
  </si>
  <si>
    <t>სხვადასხვა ლოკალიზაციის კიბოს ადრეულ სტადიაზე გამოვლენის  მაჩვენებლების გაუმჯობესება;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t>
  </si>
  <si>
    <t>დღენაკლულთა რეტინოპათიის სკრინინგის პილოტის კომპონენტის ფარგლებში პირველადი სკრინინგი ჩაუტარდა 553 ბენეფიციარს, დაფიქსირდა განმეორებითი კვლევის 1425 შემთხვევა</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</si>
  <si>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</si>
  <si>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</si>
  <si>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</si>
  <si>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</si>
  <si>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</si>
  <si>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</si>
  <si>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</si>
  <si>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გრიპის საწინააღმდეგო ვაქცინის შესყიდვა</t>
  </si>
  <si>
    <t>3.2.2.5</t>
  </si>
  <si>
    <t>აცრა-ვიზიტისა და ექიმის კონსულტაციის მომსახურება</t>
  </si>
  <si>
    <t>3.2..2.6</t>
  </si>
  <si>
    <t>,,ცივი ჯაჭვის“ მოწყობილობების/ინვენტარის შესყიდვა და მონტაჟი</t>
  </si>
  <si>
    <t>3.2.1.1</t>
  </si>
  <si>
    <t>3.2.1.2</t>
  </si>
  <si>
    <t>3.2.1.3</t>
  </si>
  <si>
    <t>3.2.1.4</t>
  </si>
  <si>
    <t>3.2.15</t>
  </si>
  <si>
    <t>3.2.16</t>
  </si>
  <si>
    <t xml:space="preserve">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
მონიტორინგისა და ლოჯისტიკის სისტემის გაუმჯობესება
</t>
  </si>
  <si>
    <t xml:space="preserve">სპეციფიკური შრატები და ვაქცინები შესყიდულია დაგეგმილი რაოდენობის შესაბამისად; </t>
  </si>
  <si>
    <t xml:space="preserve">უზრუნველყოფილია ხელმისაწვდომობა ანტირაბიულ სამკურნალო საშუალებებზე ქვეყნის მასშტაბით; </t>
  </si>
  <si>
    <t xml:space="preserve">მაღალი რისკის ჯგუფების მიზნობრივი პოპულაციის მოცვის მაჩვენებელი - არანაკლებ 99%; </t>
  </si>
  <si>
    <t xml:space="preserve">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 </t>
  </si>
  <si>
    <t xml:space="preserve">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მიღება, შენახვა და გაცემა-განაწილება მიმდინარეობს „ცივი ჯაჭვის“ პრინციპების დაცვით ცენტრალური დონიდან რეგიონულ/რაიონულ ადმინისტრაციულ ერთეულებამდე;  </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</si>
  <si>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</si>
  <si>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</si>
  <si>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</si>
  <si>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</si>
  <si>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</si>
  <si>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</si>
  <si>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</si>
  <si>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ეპიდზედამხედველობის გაუმჯობესება სენტინელური მეთვალყურეობის გზით.</t>
  </si>
  <si>
    <t>მწვავე დიარეულ დაავადებებზე ზედამხედველობა;</t>
  </si>
  <si>
    <t>ნოზოკომიური ინფექციების კონტროლი</t>
  </si>
  <si>
    <t xml:space="preserve">მალარიის და სხვა პარაზიტული დაავადებების პროფილაქტიკისა და კონტროლის გაუმჯობესება;
</t>
  </si>
  <si>
    <t xml:space="preserve">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უზრუნველყოფის მონიტორინგი;
ლოჯისტიკისა და მონიტორინგის ეფექტური სისტემის დანერგვა;
</t>
  </si>
  <si>
    <t xml:space="preserve">საბაზისო მაჩვენებლის შენარჩუნება; </t>
  </si>
  <si>
    <t>საბაზისე მონაცემები შენარჩუნებულია</t>
  </si>
  <si>
    <t>3.2.4.1</t>
  </si>
  <si>
    <t>დონორული სისხლის კვლევა В და С ჰეპატიტზე, აივ-ინფექციასა/ შიდსა და სიფილისზე</t>
  </si>
  <si>
    <t>3.2.4.2</t>
  </si>
  <si>
    <t>3.2.4.3</t>
  </si>
  <si>
    <t>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</si>
  <si>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3.2.7.1</t>
  </si>
  <si>
    <t>3.2.7.2</t>
  </si>
  <si>
    <t>3.2.7.3</t>
  </si>
  <si>
    <t>სტაციონარული მომსახურება</t>
  </si>
  <si>
    <t>3.2.7.4</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</si>
  <si>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</si>
  <si>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</si>
  <si>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</si>
  <si>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</si>
  <si>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3.2.7.7</t>
  </si>
  <si>
    <t xml:space="preserve">საჭიროების მქონე პაციენტთა 100% უზრუნველყოფილია სტაციონარული მომსახურებით; </t>
  </si>
  <si>
    <t>პენიტენციური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t>
  </si>
  <si>
    <t xml:space="preserve">რეგიონის დონეზე DOT-ის დაგეგმვა და უზრუნველყოფის მონიტორინგი წარმოებს შემთხვევათა 100%-ში; </t>
  </si>
  <si>
    <t>3.2.8.1</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</si>
  <si>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</si>
  <si>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</si>
  <si>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</si>
  <si>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</si>
  <si>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</si>
  <si>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</si>
  <si>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</si>
  <si>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ანტენატალური მეთვალყურეობა, მათ შორის: (სამედიცინო მომსახურება სიფილისზე ეჭვის შემთხვევაში)</t>
  </si>
  <si>
    <t>3.2.9.2</t>
  </si>
  <si>
    <t>გენეტიკური პათოლოგიების ადრეული გამოვლენა</t>
  </si>
  <si>
    <t>3.2.9.3</t>
  </si>
  <si>
    <t>3.2.9.4</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</si>
  <si>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</si>
  <si>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3.2.9.5</t>
  </si>
  <si>
    <t>ახალშობილთა სმენის სკრინინგული გამოკვლევა</t>
  </si>
  <si>
    <t>3.2.9.6</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</si>
  <si>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</si>
  <si>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</si>
  <si>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</si>
  <si>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</si>
  <si>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</si>
  <si>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</si>
  <si>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</si>
  <si>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</si>
  <si>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</si>
  <si>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</si>
  <si>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</si>
  <si>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3.2.10.7</t>
  </si>
  <si>
    <t xml:space="preserve">ჩანაცვლებით თერაპიაზე მყოფი პაციენტების 100% უზრუნველყოფილია ჩამანაცვლებელი ფარმაცევტული პროდუქტით; </t>
  </si>
  <si>
    <t xml:space="preserve">ჩამანაცვლებელი ფარმაცევტული პროდუქტი შესყიდულია დაგეგმილი რაოდენობის მიხედვით; </t>
  </si>
  <si>
    <t xml:space="preserve">ჩამანაცვლებელი ფარმაცევტული პროდუქტის ტრანსპორტირება, შენახვა და გაცემის კომპონენტის ფარგლებში უზრუნველყოფილია მედიკამენტზე ხელმისაწვდომობა პროგრამაში მონაწილე დაწესებულებების მიხედვით; </t>
  </si>
  <si>
    <t xml:space="preserve">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t>
  </si>
  <si>
    <t>3.2.11.1</t>
  </si>
  <si>
    <t>თამბაქოს მოხმარების კონტროლის გაძლიერება</t>
  </si>
  <si>
    <t>3.2.11.2</t>
  </si>
  <si>
    <t>3.2.11.3</t>
  </si>
  <si>
    <t>3.2.11.4</t>
  </si>
  <si>
    <t>ფიზიკური აქტივობის ხელშეწყობა</t>
  </si>
  <si>
    <t>3.2.11.5</t>
  </si>
  <si>
    <t>C ჰეპატიტის პრევენცია და მოსახლეობის განათლების ხელშეწყობა</t>
  </si>
  <si>
    <t>3.2.11.6</t>
  </si>
  <si>
    <t>3.2.11.7</t>
  </si>
  <si>
    <t xml:space="preserve">თამბაქოს კონტროლის მექანიზმის გაძლიერება; თამბაქოს კონტროლის შესახებ საკანონმდებლო აქტების იმპლემენტაციის უზრუნველყოფა;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თამბაქოსაგან თავისუფალი დაწესებულებების რაოდენობის გაზრდა;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ჯანმრთელობის საკითხების მოსახლეობის განათლება და ცნობიერების ამაღლება; სწორი ქცევის ფორმირების ხელშეწყობა;
ჯანმრთელობის ხელშემწყობი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</si>
  <si>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3.2.12.1</t>
  </si>
  <si>
    <t>3.2.12.2</t>
  </si>
  <si>
    <t>3.2.12.3</t>
  </si>
  <si>
    <t>3.2.12.4</t>
  </si>
  <si>
    <t xml:space="preserve">C ჰეპატიტის სკრინინგული კვლევების მოცვის არეალის გაფართოება;
პროგრამაში ჩართული განკურნებული პაციენტების რაოდენობის ზრდა;
C ჰეპატიტის პრევალენტობის და ინციდენტობის შემცირება.
</t>
  </si>
  <si>
    <t>3.3.1.1</t>
  </si>
  <si>
    <t>3.3.1.2</t>
  </si>
  <si>
    <t>3.3.1.3</t>
  </si>
  <si>
    <t>3.3.1.4</t>
  </si>
  <si>
    <t>3.3.1.5</t>
  </si>
  <si>
    <t>3.3.1.6</t>
  </si>
  <si>
    <t>ფსიქიკური აშლილობის მქონე მოზრდილთა ფსიქიატრიული სტაციონარული მომსახურება</t>
  </si>
  <si>
    <t>3.3.1.7</t>
  </si>
  <si>
    <t>3.3.1.8</t>
  </si>
  <si>
    <t>ფსიქიკური აშლილობის მქონე ბავშვთა ფსიქიატრიული სტაციონარული მომსახურება</t>
  </si>
  <si>
    <t>თემზე დაფუძნებული მობილური გუნდის მომსახურებით ისარგებლა 128 ბენეფიციარმა</t>
  </si>
  <si>
    <t xml:space="preserve">მოცვის მაჩვენებლის ზრდა 10%; </t>
  </si>
  <si>
    <t xml:space="preserve">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</si>
  <si>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</si>
  <si>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 xml:space="preserve">თემზე დაფუძნებული ფსიქიატრიული სერვისების მოცვის გაზრდა 50%; </t>
  </si>
  <si>
    <t>3.3.2.1</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</si>
  <si>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</si>
  <si>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</si>
  <si>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</si>
  <si>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</si>
  <si>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</si>
  <si>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</si>
  <si>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</si>
  <si>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</si>
  <si>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 xml:space="preserve">პროგრამაში ჩართულ ბენეფიციართა რაოდენობა;
დიაბეტით გამოწვეული სპეციფიკური გართულებების შემცირება.
</t>
  </si>
  <si>
    <t xml:space="preserve">წინა წელთან შედარებით მოცვის მაჩვენებლის ზრდა 10%; </t>
  </si>
  <si>
    <t xml:space="preserve">მაჩვენებელი შენარჩუნებულია; </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</si>
  <si>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</si>
  <si>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</si>
  <si>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ბავშვთა ონკოჰემატოლოგიური მომსახურებით მოცული ბენეფიციარები.</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</si>
  <si>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</si>
  <si>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</si>
  <si>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</si>
  <si>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</si>
  <si>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</si>
  <si>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</si>
  <si>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</si>
  <si>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</si>
  <si>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</si>
  <si>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</si>
  <si>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</si>
  <si>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</si>
  <si>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თირკმლის ტერმინალური უკმარისობით დაავადებული პირების დიალიზით უზრუნველყოფა და მოცვა.</t>
  </si>
  <si>
    <t xml:space="preserve">ჰემოდიალიზის საჭიროების მქონე პაციენტთა 100% მოცვა; </t>
  </si>
  <si>
    <t xml:space="preserve">პერიტონეული დიალიზის საჭიროების მქონე პაციენტთა 100% მოცვა; </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</si>
  <si>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</si>
  <si>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</si>
  <si>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</si>
  <si>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</si>
  <si>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</si>
  <si>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</si>
  <si>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</si>
  <si>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პალიატიური ზრუნვით მოცული ინკურაბელური ბენეფიციარები</t>
  </si>
  <si>
    <t xml:space="preserve">მომართული ინკურაბელური პაციენტების 100% უზრუნველყოფილია სტაციონარული პალიატიური მზრუნველობით; </t>
  </si>
  <si>
    <t>3.3.6.1</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</si>
  <si>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</si>
  <si>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</si>
  <si>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</si>
  <si>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</si>
  <si>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</si>
  <si>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 xml:space="preserve">ქვეპროგრამით მოცული ბენეფიციარები;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</si>
  <si>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 </t>
  </si>
  <si>
    <t>3.3.7.1</t>
  </si>
  <si>
    <t>3.3.7.2</t>
  </si>
  <si>
    <t>შესრულებული გამოძახებების საერთო რაოდენობა.</t>
  </si>
  <si>
    <t>3.3.8.1</t>
  </si>
  <si>
    <t>3.3.8.2</t>
  </si>
  <si>
    <t>3.3.8.3</t>
  </si>
  <si>
    <t>3.3.8.4</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</si>
  <si>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</si>
  <si>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</si>
  <si>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</si>
  <si>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</si>
  <si>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პროგრამის ფარგლებში დაფინანსებული შემთხვევები</t>
  </si>
  <si>
    <t xml:space="preserve">შენარჩუნებულია საბაზისო მაჩვენებელი; </t>
  </si>
  <si>
    <t>3.3.11.1</t>
  </si>
  <si>
    <t>რეაბილიტირებული და აღჭურვილი სამედიცინო  დაწესებულებები</t>
  </si>
  <si>
    <t xml:space="preserve">   </t>
  </si>
  <si>
    <t>სსიპ - ლ. საყვარელიძის სახელობის დაავადებათა კონტროლისა და საზოგადოებრივი ჯანდაცვის ეროვნული ცენტრის მიერ უზრუნველყოფილ იქნა მიღებული მედიკამენტების, შპრიცების, ვაქცინებისა და შრატების გაცემა-განაწილება „ცივი ჯაჭვის“ პრინციპების დაცვით ცენტრალური დონიდან ადმინისტრაციულ ერთეულებამდე.</t>
  </si>
  <si>
    <t>უზრუნველყოფილია ბენეფიციართა ინდივიდუალურ საჭიროებებზე მორგებული, ხარისხის მაღალი სტანდარტების შესაბამისი მომსახურება, გაუმჯობესებულია მათი კეთილდღეობა და ცხოვრების ხარისხი, ფონდის მიერ მიწოდებული მომსახურების შედეგად.</t>
  </si>
  <si>
    <t xml:space="preserve">ფონდის საქმიანობის ყველა მიმართულებით (ძალადობის მსხვერპლთა დაცვა/მომსახურება, ბავშვებზე ზრუნვა, ხანდაზმულებზე ზრუნვა, შშმ პირებზე ზრუნვა) ჩამოყალიბებულია მომსახურების ხარისხის სტანდარტები საერთაშორისო პრაქტიკის გათვალისწინებით და ფონდის მიერ მომსახურება ხორციელდება სტანდარტების შესაბამისად.
</t>
  </si>
  <si>
    <t xml:space="preserve">1. მომზადებულია და დამტკიცებულია მომსახურების ხარისხის სახელმძღვანელო;
2. მომზადებულია და დანერგილია მომსახურების სახელმძღვანელო პრონციპები მინიმუმ 4 საკვანძო პროცესისთვის (მაგალითად, რთული ქცევის მართვა, ძალადობის მსხვერპლის ფსიქოლოგიური რეაბილიტაცია, ინდივიდუალური მომსახურების გეგმები და ა.შ.);
</t>
  </si>
  <si>
    <r>
      <t>160</t>
    </r>
    <r>
      <rPr>
        <sz val="11"/>
        <rFont val="Calibri"/>
        <family val="2"/>
        <scheme val="minor"/>
      </rPr>
      <t xml:space="preserve"> ბენეფიციარისთვის ინდივიდუალური სამკურნალო-პროფილაქტიკური და სარეაბილიტაციო კურსი </t>
    </r>
  </si>
  <si>
    <t xml:space="preserve">მომართულ/გადმომისამართებულ პაციენტთა 100% უზრუნველყოფილია სტაციონარული სერვისით; </t>
  </si>
  <si>
    <t>2019 წელს პრიორიტეტებისა და მათ ფარგლებში განსახორციელებელი პროგრამები</t>
  </si>
  <si>
    <t>მიმართული დაფინანსება 2019 წლისათვის (ათასი ლარი)</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</si>
  <si>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</si>
  <si>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</si>
  <si>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 xml:space="preserve">2019 წლის მოსალოდნელი შედეგები </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</si>
  <si>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</si>
  <si>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</si>
  <si>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</si>
  <si>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 xml:space="preserve">სამედიცინო საქმიანობის რეგულირების პროგრამა </t>
  </si>
  <si>
    <t>სამედიცინო-სოციალური ექსპერტიზა და კონტროლი</t>
  </si>
  <si>
    <t>სამკურნალო საშუალებების ხარისხის სახელმწიფო კონტროლი</t>
  </si>
  <si>
    <t>27 01 03</t>
  </si>
  <si>
    <t>27 01 04</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</si>
  <si>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</si>
  <si>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</si>
  <si>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</si>
  <si>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27 01 07</t>
  </si>
  <si>
    <t>საარსებო წყაროებით უზრუნველყოფა</t>
  </si>
  <si>
    <t>27 02</t>
  </si>
  <si>
    <t>27 02 01</t>
  </si>
  <si>
    <t>27 02 02</t>
  </si>
  <si>
    <t>27 02 03</t>
  </si>
  <si>
    <t>27 02 04</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</si>
  <si>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</si>
  <si>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</si>
  <si>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</si>
  <si>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</si>
  <si>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</si>
  <si>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27 03 02</t>
  </si>
  <si>
    <t>27 03 02 01</t>
  </si>
  <si>
    <t>დაავადებათა ადრეული გამოვლენა და სკრინინგი</t>
  </si>
  <si>
    <t>27 03 02 02</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</si>
  <si>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</si>
  <si>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</si>
  <si>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</si>
  <si>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</si>
  <si>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</si>
  <si>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</si>
  <si>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</si>
  <si>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</si>
  <si>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27 03 02 07</t>
  </si>
  <si>
    <t>აივ ინფექციის/შიდსის მართვა</t>
  </si>
  <si>
    <t>27 03 02 08</t>
  </si>
  <si>
    <t>დედათა და ბავშვთა ჯანმრთელობა</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</si>
  <si>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</si>
  <si>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</si>
  <si>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</si>
  <si>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</si>
  <si>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</si>
  <si>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</si>
  <si>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</si>
  <si>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</si>
  <si>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</si>
  <si>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</si>
  <si>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</si>
  <si>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</si>
  <si>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</si>
  <si>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27 03 03 04</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</si>
  <si>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</si>
  <si>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</si>
  <si>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</si>
  <si>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</si>
  <si>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</si>
  <si>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სასწრაფო, გადაუდებელი დახმარება და სამედიცინო ტრანსპორტირება</t>
  </si>
  <si>
    <t>27 03 03 08</t>
  </si>
  <si>
    <t>სოფლის ექიმი</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</si>
  <si>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</si>
  <si>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</si>
  <si>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</si>
  <si>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</si>
  <si>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</si>
  <si>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</si>
  <si>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</si>
  <si>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</si>
  <si>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</si>
  <si>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</si>
  <si>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27 06</t>
  </si>
  <si>
    <t>იძულებით გადაადგილებულ პირთა და მიგრანტთა ხელშეწყობა</t>
  </si>
  <si>
    <t>სარეინტეგრაციო დახმარება საქართველოში დაბრუნებული მიგრანტებისათვის</t>
  </si>
  <si>
    <t>ეკომიგრანტთა მიგრაციის მართვა</t>
  </si>
  <si>
    <t>განსახლების ადგილებში დევნილთა შენახვა და მათი საცხოვრებელი პირობების გაუმჯობესება</t>
  </si>
  <si>
    <t>27 00</t>
  </si>
  <si>
    <t>3.2.17</t>
  </si>
  <si>
    <t xml:space="preserve">პრევენციული ღონისძიებების პოპულარიზაცია და საინფორმაციო მხარდაჭერა </t>
  </si>
  <si>
    <t xml:space="preserve">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t>
  </si>
  <si>
    <t>მალარიისა და სხვა ტრანსმისიული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</si>
  <si>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3600 ლარისა) </t>
  </si>
  <si>
    <t>3.2.4.4</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</si>
  <si>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</si>
  <si>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</si>
  <si>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სისხლის დონორთა ერთიანი ელექტრონული ბაზის ადმინისტრირება</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</si>
  <si>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</si>
  <si>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</si>
  <si>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</si>
  <si>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ლაბორატორიული კონტროლი და ნახველის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</si>
  <si>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</si>
  <si>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</si>
  <si>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მედიკამენტებითა და საკვები დანამატით უზრუნველყოფა, მათ შორის:სამკურნალო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ბენეფიციარებზე გაცემა სამედიცინო დაწესებულებების/აფთიაქების მეშვეობით)</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</si>
  <si>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მათ შორის: ფსიქო-სოციალური რეაბილიტაციის უზრუნველყოფა</t>
  </si>
  <si>
    <t>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</si>
  <si>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 xml:space="preserve"> ალკოჰოლის ჭარბი მოხმარების შესახებ ცნობიერების ამაღლება</t>
  </si>
  <si>
    <t>ჯანსაღი კვების შესახებ განათლება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</si>
  <si>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</si>
  <si>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</si>
  <si>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</si>
  <si>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</si>
  <si>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3.2.11.8</t>
  </si>
  <si>
    <t>3.2.11.9</t>
  </si>
  <si>
    <t>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</si>
  <si>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</si>
  <si>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</si>
  <si>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</si>
  <si>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 xml:space="preserve">სათემო ამბულატორიული მომსახურება 
</t>
  </si>
  <si>
    <t xml:space="preserve">ფსიქოსოციალური რეაბილიტაცია </t>
  </si>
  <si>
    <t xml:space="preserve">ბავშვთა ფსიქიკური ჯანმრთელობა </t>
  </si>
  <si>
    <t xml:space="preserve">ფსიქიატრიული კრიზისული ინტერვენციის სამსახური მოზრდილთათვის </t>
  </si>
  <si>
    <t xml:space="preserve">თემზე დაფუძნებული მობილური გუნდის მომსახურება </t>
  </si>
  <si>
    <t xml:space="preserve">ფსიქიკური დარღვევების მქონე შშმ პირთა თავშესაფრით უზრუნველყოფის კომპონენტი </t>
  </si>
  <si>
    <t>შაქრიანი დიაბეტით დაავადებულ ბავშვთა მომსახურეობა</t>
  </si>
  <si>
    <t>იშვიათი დაავადებების მქონე 18 წლამდე ასაკის ბავშვთა ამბულატორიული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</si>
  <si>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</si>
  <si>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სასწრაფო სამედიცინო დახმარება (ოკუპირებულ ტერიტორიაზე მოქმედი სასწრაფო სამედიცინო დახმარება)</t>
  </si>
  <si>
    <t xml:space="preserve">სასწრაფო სამედიცინო გადაუდებელი დახმარება და სამედიცინო ტრანსპორტირება, მათ შორის: ქალაქ ბათუმის/ხელვაჩაურის მუნიციპალიტეტების ტერიტორიაზე სასწრაფო სამედიცინო გადაუდებელი დახმარება </t>
  </si>
  <si>
    <t xml:space="preserve">პირველადი ჯანდაცვის მომსახურება სოფლად (მათ შორის,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ჩანთისა და სამედიცინო დოკუმენტაციის ბეჭდვის მომსახურების შესყიდვა)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</si>
  <si>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t>
  </si>
  <si>
    <t xml:space="preserve">შიდა ქართლის სოფლების ამბულატორიული ქსელის ხელშეწყობა და განვითარება </t>
  </si>
  <si>
    <t xml:space="preserve">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t>
  </si>
  <si>
    <t>ინფორმაცია 2019 წლის სამოქმედო გეგმის შესახებ</t>
  </si>
  <si>
    <t>დევნილთა და ეკომიგრანტთა პოლიტიკის შემუშავება და მართვა</t>
  </si>
  <si>
    <t>სამკურნალო საშუალებების ხარისხის სახელმწიფო კონტროლის მართვა</t>
  </si>
  <si>
    <t xml:space="preserve">დევნილთა და ეკომიგრანტთა ხელშეწყობის მიზნით  პროგრამების მართვა </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</si>
  <si>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</si>
  <si>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</si>
  <si>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</si>
  <si>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</si>
  <si>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კრიზისულ მდგომარეობაში მყოფი ბავშვიანი ოჯახების  დახმარება</t>
  </si>
  <si>
    <t xml:space="preserve">ბავშვთა რეაბილიტაცია/აბილიტაცია </t>
  </si>
  <si>
    <t>მძიმე და ღრმა შეზღუდული შესაძლებლობის მქონე ბავშვთა სპეციალიზებული საოჯახო ტიპის მომსახურება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</si>
  <si>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</si>
  <si>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</si>
  <si>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</si>
  <si>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</si>
  <si>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3.3.10.1</t>
  </si>
  <si>
    <t>თავდაცვის ძალებში გასაწვევ პირთა ამბულატორიული შემოწმების კომპონენტი</t>
  </si>
  <si>
    <t>3.3.10.2</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</si>
  <si>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</si>
  <si>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</si>
  <si>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</si>
  <si>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</si>
  <si>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4.1</t>
  </si>
  <si>
    <t>5.1</t>
  </si>
  <si>
    <t>5.2</t>
  </si>
  <si>
    <t>5.3</t>
  </si>
  <si>
    <t>მ.შ. სოფლის განვითარების 2018-2020 წლების სამოქმედო გეგმის (RDAP 2018-2020) აქტივობა 2.1.5</t>
  </si>
  <si>
    <t>27 06 01</t>
  </si>
  <si>
    <t>27 06 02</t>
  </si>
  <si>
    <t>6.2.</t>
  </si>
  <si>
    <t>ეკომიგრანტებისათვის საცხოვრებელი პირობების შექმნა</t>
  </si>
  <si>
    <t>მ.შ. სოფლის განვითარების 2018-2020 წლების სამოქმედო გეგმის (RDAP 2018-2020) აქტივობა 2.2.21</t>
  </si>
  <si>
    <t>27 06 03</t>
  </si>
  <si>
    <t>6.3.1</t>
  </si>
  <si>
    <t xml:space="preserve">იძულებით გადაადგილებულ პირთა განსახლების, სოციალური და საცხოვრებელი პირობების შექმნა </t>
  </si>
  <si>
    <t>მ.შ. სოფლის განვითარების 2018-2020 წლების სამოქმედო გეგმის (RDAP 2018-2020) აქტივობა 2.2.20</t>
  </si>
  <si>
    <t xml:space="preserve">ხარისხიანი საზოგადოებრივი ჯანმრთელობის დაცვა;
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
ფარმაცევტული ბაზრის დაცვა გაუვარგისებული, უხარისხო და წუნდებული პროდუქტისაგან; 
უკანონო სამედიცინო და საექიმო საქმიანობისაგან დაცული მოსახლეობა; 
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
ქვეყანაში შრომის ბაზრის აქტიური პოლიტიკა და დასაქმების ხელშეწყობა;
იძულებით გადაადგილებულ პირთა - დევნილთა,  ეკომიგრანტთა და მიგრანტთა სოციალურ-ეკონომიკური მდგომარეობის გაუმჯობესება.
</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</si>
  <si>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                                                                                      შრომითი ურთიერთობებისა და შრომის უსაფრთხოების დაცვის მექანიზმის დანერგვა, დასაქმების ხელშეწყობა.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</si>
  <si>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                                                                                                                                                                         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t>
  </si>
  <si>
    <t>შენარჩუნებულია საბაზისო მაჩვენებელი</t>
  </si>
  <si>
    <t xml:space="preserve">ქვეყანაში შრომის ბაზრის აქტიური პოლიტიკა და დასაქმების ხელშეწყობა </t>
  </si>
  <si>
    <t>შრომითი ურთიერთობებისა და შრომის უსაფრთხოების დაცვის მექანიზმის დანერგვა, დასაქმების ხელშეწყობა</t>
  </si>
  <si>
    <t xml:space="preserve">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
</t>
  </si>
  <si>
    <t>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t>
  </si>
  <si>
    <r>
      <rPr>
        <sz val="7"/>
        <color theme="1"/>
        <rFont val="Times New Roman"/>
        <family val="1"/>
      </rPr>
      <t xml:space="preserve"> </t>
    </r>
    <r>
      <rPr>
        <sz val="12"/>
        <color theme="1"/>
        <rFont val="Sylfaen"/>
        <family val="1"/>
      </rPr>
      <t>იძულებით გადაადგილებულ პირთა - დევნილთა,</t>
    </r>
    <r>
      <rPr>
        <sz val="12"/>
        <color theme="1"/>
        <rFont val="Calibri"/>
        <family val="2"/>
        <scheme val="minor"/>
      </rPr>
      <t xml:space="preserve">  </t>
    </r>
    <r>
      <rPr>
        <sz val="12"/>
        <color theme="1"/>
        <rFont val="Sylfaen"/>
        <family val="1"/>
      </rPr>
      <t>ეკომიგრანტთა და მიგრანტთა</t>
    </r>
    <r>
      <rPr>
        <sz val="12"/>
        <color theme="1"/>
        <rFont val="Calibri"/>
        <family val="2"/>
        <scheme val="minor"/>
      </rPr>
      <t xml:space="preserve"> </t>
    </r>
    <r>
      <rPr>
        <sz val="12"/>
        <color theme="1"/>
        <rFont val="Sylfaen"/>
        <family val="1"/>
      </rPr>
      <t>სოციალურ</t>
    </r>
    <r>
      <rPr>
        <sz val="12"/>
        <color theme="1"/>
        <rFont val="Calibri"/>
        <family val="2"/>
        <scheme val="minor"/>
      </rPr>
      <t>-</t>
    </r>
    <r>
      <rPr>
        <sz val="12"/>
        <color theme="1"/>
        <rFont val="Sylfaen"/>
        <family val="1"/>
      </rPr>
      <t>ეკონომიკური</t>
    </r>
    <r>
      <rPr>
        <sz val="12"/>
        <color theme="1"/>
        <rFont val="Calibri"/>
        <family val="2"/>
        <scheme val="minor"/>
      </rPr>
      <t xml:space="preserve"> </t>
    </r>
    <r>
      <rPr>
        <sz val="12"/>
        <color theme="1"/>
        <rFont val="Sylfaen"/>
        <family val="1"/>
      </rPr>
      <t>მდგომარეობის</t>
    </r>
    <r>
      <rPr>
        <sz val="12"/>
        <color theme="1"/>
        <rFont val="Calibri"/>
        <family val="2"/>
        <scheme val="minor"/>
      </rPr>
      <t xml:space="preserve"> </t>
    </r>
    <r>
      <rPr>
        <sz val="12"/>
        <color theme="1"/>
        <rFont val="Sylfaen"/>
        <family val="1"/>
      </rPr>
      <t>გაუმჯობესება</t>
    </r>
  </si>
  <si>
    <t>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t>
  </si>
  <si>
    <t>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t>
  </si>
  <si>
    <t>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</si>
  <si>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</si>
  <si>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t>
  </si>
  <si>
    <t>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t>
  </si>
  <si>
    <t>ოკუპირებული ტერიტორიებიდან დევნილთა, შრომის, სოციალური და ჯანმრთელობის დაცვის სახელმწიფო პროგრამების შემუშავება და განხორციელება</t>
  </si>
  <si>
    <t>ხარისხიანი საზოგადოებრივი ჯანმრთელობის დაცვა</t>
  </si>
  <si>
    <t xml:space="preserve">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t>
  </si>
  <si>
    <t xml:space="preserve">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t>
  </si>
  <si>
    <t>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t>
  </si>
  <si>
    <t>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t>
  </si>
  <si>
    <t>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t>
  </si>
  <si>
    <t xml:space="preserve">მოქალაქეთათვის კანონმდებლობით გარანტირებული და რეალიზებული სოციალურ-ეკონომიკური უფლებები;
მოწყვლადი ჯგუფების სოციალურ-ეკონომიკური მდგომარეობის გაუმჯობესება, დეინსტიტუციონალიზაცია, მიტოვების პრევენცია, რეინტეგრაცია;
შშმ პირთა უწყვეტი ფინანსური მხარდაჭერა;
ოჯახების გაძლიერება, ალტერნატიული სერვისების  განვითარება და მათი ხელმისაწვდომობის გაზრდა;
საზოგადოების ცნობიერების მაღალი დონე, ნდობა და ჩართულობა ძალადობის მსხვერპლთა დაცვასთან დაკავშირებით.
</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</si>
  <si>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სოციალურ პაკეტს და სხვა მიზნობრივ დახმარებას; შენარჩუნებულია საჭიროების მქონე მოსახლეობის დაფარვა მიზნობრივი ფულადი ტრანსფერებით   არანაკლებ - 32%;
2022 წლისთვის ბენეფიციართა რაოდენობის დაახლოებით 20%-ით ზრდა
</t>
  </si>
  <si>
    <t>შენარჩუნდება  პენსიის დროულად გაცემის მაჩვენებელი; შენარჩუნდება პენსიის გავლენის მაჩვენებელი უკიდურეს სიღარიბეზე</t>
  </si>
  <si>
    <t>შენარჩუნდება დახმარებების დროულად გაცემის მაჩვენებელი.</t>
  </si>
  <si>
    <t>შენარჩუნდება სოციალური დახმარებების  დროულად გაცემის მაჩვენებელი (დაახლოებით 40000 პირი)</t>
  </si>
  <si>
    <t>სოციალური სერვისებით და პროდუქტებით  დამატებით უზრუნველყოფილია ბენეფიციარების 5%; შენარჩუნებულია 24 საათიანი სერვისით მოსარგებლე ბენეფიციართა ყოველთვიური რაოდენობა; შენარჩუნებულია მიტოვების პრევენციისა და ადრეული ინტერვენციის ქვეპროგრამებით ყოველთვიურად  დაფარული ბენეფიციარების რაოდენობა; დამონიტორინგებული სერვისების მინიმუმ 10%-ში ჩატარებულია განმეორებითი მონიტორინგი (რეკომენდაციების შესრულების მდგომარეობის მიზნით)</t>
  </si>
  <si>
    <t>კრიზისში მყოფი ბავშვიანი ოჯახების პირველადი საჭიროებები დაკმაყოფილებულია მათ შორის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65 001-ზე ნაკლები სარეიტინგო ქულა, ასევე, სამი წლის ჩათვლით ასაკის  შშმ სტატუსის ან განსხვავებული საჭიროების მქონე ბავშვი, რომლის ოჯახი რეინტეგრაციის შემწეობის  მიმღებია ან ჩართულია მინდობითი აღზრდის (ნათესაური) ქვეპროგრამაში,  უზრუნველყოფილია ხელოვნური კვების პროდუქტებით.</t>
  </si>
  <si>
    <t>ბავშვთა ხელოვნური კვების პროდუქტებით უზრუნველყოფა 950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950 ბენეფიციარი</t>
  </si>
  <si>
    <t>ბავშვთა ხელოვნური კვების პროდუქტებით უზრუნველყოფა 1040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1150 ბენეფიციარი</t>
  </si>
  <si>
    <t xml:space="preserve">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 შესაძლებლობის შეზღუდვისა და მიტოვების პრევენცია განხორციელებულია. </t>
  </si>
  <si>
    <t>1190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</si>
  <si>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დაახლოებით 1200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</si>
  <si>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910 ბენეფიციარისთვის რეაბილიტაციის საჭირო კურსების რაოდენობით უზრუნველყოფა</t>
  </si>
  <si>
    <t>დაახლოებით 1300 ბენეფიციარისთვის რეაბილიტაციის საჭირო კურსების რაოდენობით უზრუნველყოფა</t>
  </si>
  <si>
    <t xml:space="preserve">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</si>
  <si>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160 ბენეფიციარისთვის ინდივიდუალური სამკურნალო-პროფილაქტიკური და სარეაბილიტაციო კურსი</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</si>
  <si>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</si>
  <si>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 xml:space="preserve">2000-მდე ბენეფიციარისთვის დღის მომსახურების მიწოდება  </t>
  </si>
  <si>
    <t xml:space="preserve">2100 ბენეფიციარისთვის დღის მომსახურების მიწოდება  </t>
  </si>
  <si>
    <t xml:space="preserve"> 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</si>
  <si>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დაახლოებით 3400 ბენეფიციარისთვის საჭირო  დამხმარე საშუალების გადაცემა</t>
  </si>
  <si>
    <t>3500 ბენეფიციარისთვის საჭირო  დამხმარე საშუალების გადაცემა</t>
  </si>
  <si>
    <r>
      <rPr>
        <sz val="7"/>
        <color theme="1"/>
        <rFont val="Times New Roman"/>
        <family val="1"/>
      </rPr>
      <t xml:space="preserve"> </t>
    </r>
    <r>
      <rPr>
        <sz val="12"/>
        <color theme="1"/>
        <rFont val="Sylfaen"/>
        <family val="1"/>
      </rPr>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r>
  </si>
  <si>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</si>
  <si>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 მზრუნველობამოკლებული ბავშვები იზრდებიან ოჯახურ გარემოში</t>
  </si>
  <si>
    <t>1480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</si>
  <si>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385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საჭიროების შემთხვევაში – ფსიქოლოგიური მომსახურების ორგანიზება</t>
  </si>
  <si>
    <t>155 ბენეფიციარის მობილური ჯგუფის (ფსიქოლოგი, მძღოლი, თანასწორ განმანათლებელი), დღის ცენტრის, სადღეღამისო თავშესაფრის მომსახურება, ფსიქო-სოციალური რეაბილიტაცია და ინტეგრაციის ხელშეწყობა</t>
  </si>
  <si>
    <t>270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</si>
  <si>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განვითარების მძიმე და ღრმა   შეფერხების მქონე ბავშვთა ბინაზე მოვლით უზრუნველყოფა</t>
  </si>
  <si>
    <t>60 ბენეფიციარის ბინაზე მოვლის მომსახურება</t>
  </si>
  <si>
    <t>70 ბენეფიციარის ბინაზე მოვლის მომსახურება</t>
  </si>
  <si>
    <t>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მიიღებენ სახელმწიფო გასაცემელს გაზრდილი ოდენობით</t>
  </si>
  <si>
    <t>მაღალმთიან დასახლებაში მუდმივად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უზრუნველყოფილნი არიან დანამატით და გაცემა ხდება დროულად</t>
  </si>
  <si>
    <t xml:space="preserve">საზოგადოების ცნობიერების მაღალი დონე, ნდობა და ჩართულობა ძალადობის მსხვერპლთა დაცვასთან დაკავშირებულ საქმიანობაში;
ალტერნატიულ ფორმებში გადაყვანილი ფონდის ზრუნვის ქვეშ მყოფი ბავშვები (მინდობით აღზრდა, შვილად აყვანა, მცირე საოჯახო ტიპის სახლი, ნათესაური მინდობით აღზრდა);
ფიზიკურად და სოციალურად აქტიური და სათემო ცხოვრებაში ჩართული ფონდის მზრუნველობაში მყოფი შშმპ დაწესებულების ბენეფიციარები.
</t>
  </si>
  <si>
    <t>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შემთხვევებთან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მაჩვენებელი  2643  ერთეული;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15 ერთეული; ფონდის მზრუნველობაში მყოფი შშმპ დაწესებულების ბენეფიციარების 40 კულტურულ ღონისძიებაში ჩართვა</t>
  </si>
  <si>
    <t xml:space="preserve">საბაზისო მაჩვენებლის ზრდა 10-15%; 
</t>
  </si>
  <si>
    <t>განხორციელდა ბენეფიციარების დაფინანსება სოციალური გასაცემლებით, სრულად და დროულად;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</si>
  <si>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 xml:space="preserve">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t>
  </si>
  <si>
    <t xml:space="preserve">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
</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</si>
  <si>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t>
  </si>
  <si>
    <t>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t>
  </si>
  <si>
    <t>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t>
  </si>
  <si>
    <t>რეინტეგრაციის შემწეობა სრულად და დროულად გაიცემოდა თვეში საშუალოდ 450 ოჯახზე.</t>
  </si>
  <si>
    <t xml:space="preserve">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t>
  </si>
  <si>
    <t>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t>
  </si>
  <si>
    <t xml:space="preserve">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t>
  </si>
  <si>
    <t>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t>
  </si>
  <si>
    <t xml:space="preserve">მეორე მსოფლიო ომის ვეტერანთა რაოდენობა, რომელზეც გაიცა ერთჯერადი ფულადი დახმარება შეადგენს 691 პირს.  </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</si>
  <si>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</si>
  <si>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ჰოსპიტალიზაციის მაჩვენებელი (100 მოსახლეზე): 13,3 (2018 წელი). ამბულატორიული მიმართვების რაოდენობა: 1 სულ მოსახლეზე მიმართვების რაოდენობა - 3,5 (2017 წელი), 3.9 (2016 წელი). </t>
  </si>
  <si>
    <t>შენარჩუნებულია საბაზისო მაჩვენებელი; მიმართვიანობის გაზრდა 0,5%-ით; სამედიცინო სერვისებით მოცვის მაჩვენებლის  შენარჩუნება</t>
  </si>
  <si>
    <r>
      <rPr>
        <sz val="7"/>
        <color theme="1"/>
        <rFont val="Times New Roman"/>
        <family val="1"/>
      </rPr>
      <t xml:space="preserve"> </t>
    </r>
    <r>
      <rPr>
        <sz val="12"/>
        <color theme="1"/>
        <rFont val="Sylfaen"/>
        <family val="1"/>
      </rPr>
      <t xml:space="preserve">სახელმწიფო პროგრამების გაუმჯობესებული ადმინისტრირება.   </t>
    </r>
  </si>
  <si>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t>
  </si>
  <si>
    <t xml:space="preserve">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t>
  </si>
  <si>
    <t xml:space="preserve">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t>
  </si>
  <si>
    <t>მოცვის გაზრდა 5%-ით წინა წელთან შედარებით; მიზნობრივი პოპულაციის მოცვის მაჩვენებლის ზრდა- 15%;</t>
  </si>
  <si>
    <t>საბაზისო მაჩვნებლის შენარჩუნება, სერვისის ხელმისაწვდომობის უზრუნველყოფა ქ.თბილისის და დამატებით 1 ქალაქის მასშტაბით</t>
  </si>
  <si>
    <t>საბაზისე მაჩვენებლის შენარჩუნება</t>
  </si>
  <si>
    <t>იმუნიზაციით მიზნობრივი პოპულაციის მაქსიმალური მოცვის მაჩვენებელი - დყტ-ჰიბ-ჰეპბ -იპვ 3-95%, წწყ 1-95%, წწყ 2- 95%;   ეროვნული კალენდრით გათვალისწინებული ვაქცინებისა და ასაცრელი მასალების შესყიდვა  დაგეგმილი მოცვის შესაბამისი რაოდენობით; მიზნობრივი ჯგუფებისათვის ადამიანის პაპილომავირუსის საწინააღმდეგო ვაქცინაციის ხელმისაწვდომობა</t>
  </si>
  <si>
    <t xml:space="preserve">მიზნობრივი პოპულაციის იმუნიზაციით მოცვის მაჩვენებელი: დყტ-ჰიბ-ჰეპბ -იპვ 3 –  92,7%;  წწყ 1 - 98,7%;  წწყ 2 – 95,7%.
</t>
  </si>
  <si>
    <t xml:space="preserve">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t>
  </si>
  <si>
    <t xml:space="preserve">ანტირაბიული სამკურნალო საშუალებები შესყიდულია დაგეგმილი რაოდენობის შესაბამისად, მათ შორის: ანტირაბიული იმუნოგლობულინი - 29 310 ფლაკონი;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t>
  </si>
  <si>
    <t>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t>
  </si>
  <si>
    <t>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t>
  </si>
  <si>
    <t xml:space="preserve">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</si>
  <si>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t>
  </si>
  <si>
    <t xml:space="preserve">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t>
  </si>
  <si>
    <t xml:space="preserve">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t>
  </si>
  <si>
    <t>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t>
  </si>
  <si>
    <t>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t>
  </si>
  <si>
    <t xml:space="preserve">სისხლისა და სისხლის კომპონენტების ხარისხის კონტროლის გაუმჯობესება;
უანგარო დონაციათა მაჩვენებლის გაზრდა.
</t>
  </si>
  <si>
    <t>უანგარო დონაციების ხვედრითი წილის ზრდა 3% წინა წელთან შედარებით;</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</si>
  <si>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t>
  </si>
  <si>
    <t xml:space="preserve">პროგრამაში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t>
  </si>
  <si>
    <t xml:space="preserve">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</si>
  <si>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საბაზისო მაჩვენებლის შენარჩუნება;</t>
  </si>
  <si>
    <t xml:space="preserve">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</si>
  <si>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t>
  </si>
  <si>
    <t xml:space="preserve"> პენიტეტნციური დაწესებულებებითვის მედიკამენტებისა და სახარჯი მასალის გადაცემა არ განხორციელებულა მოთხოვნის არქონის გამო. </t>
  </si>
  <si>
    <t xml:space="preserve">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t>
  </si>
  <si>
    <t>საქართველოს ყველა მოქალაქე უზრუნველყოფილია უფასო სადიაგნოსტიკო და სამკურნალო მომსახურებით.</t>
  </si>
  <si>
    <t>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t>
  </si>
  <si>
    <t>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t>
  </si>
  <si>
    <t>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</si>
  <si>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ხანგრძლივვადიან ამბულატორიულ მკურნალობაზე პაციენტთა დამყოლობა;
ტუბერკულოზის პრევალენტობის შემცირება;
შემცირებული ახალი შემთხვევები;
ტუბერკულოზით დაავადებულ პაციენტთა უზრუნველყოფა ტუბერკულოზის საწინააღმდეგო პირველი და მეორე რიგის მედიკამენტებით.
</t>
  </si>
  <si>
    <t>მედიკამენტები შესყიდულია დაგეგმილი რაოდენობის მიხედვით</t>
  </si>
  <si>
    <t xml:space="preserve">საჭიროების მქონე პაციენტთა 100% უზრუნველყოფილია ამბულატორიული მომსახურებით;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</si>
  <si>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t>
  </si>
  <si>
    <t>პროგრამის ფარგლებში დაავადებული პირები უზრუნველყოფილნი არიან უფასო ამბულატორიული მკურნალობით.</t>
  </si>
  <si>
    <t>პროგრამის ფარგლებში დაავადებული პირები უზრუნველყოფილნი არიან უფასო სტაციონარული მკურნალობით.</t>
  </si>
  <si>
    <t xml:space="preserve">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</si>
  <si>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მაღალი რისკის ქცევის მქონე ჯგუფების აივ-ინფექცია/შიდსზე ნებაყოფლობითი სკრინინგით მაქსიმალური მოცვა;
ამბულატორიული და სტაციონარული მკურნალობით სრულად უზრუნველყოფა;
შიდსით დაავადებულებში აივ-ინფექციასთან დაკავშირებული ლეტალობის შემცირება.
</t>
  </si>
  <si>
    <t>საბაზისო მაჩვენებლის ზრდა 3% წინა წელთან შედარებით</t>
  </si>
  <si>
    <t xml:space="preserve">დედათა სიკვდილიანობის მაჩვენებლის შემცირება;
 ჩვილ ბავშვთა სიკვდილიანობის მაჩვენებლის შემცირება;
 ანტენატალური ვიზიტით მოცვის გაზრდა; 
 ახალშობილთა სმენის სკრინინგული გამოკვლევით მოცვის ზრდა;
 საჭირო მედიკამენტებით ორსულთა  უზრუნველყოფის მოცვის გაზრდა.
</t>
  </si>
  <si>
    <t>სრული ანტენატალური ვიზიტებით მოცვის მაჩვენებელის ზრდა 3-5% წინა წელთან შედარებით;</t>
  </si>
  <si>
    <r>
      <t xml:space="preserve">სკრინინგული კვლევით </t>
    </r>
    <r>
      <rPr>
        <sz val="10"/>
        <color theme="1"/>
        <rFont val="Sylfaen"/>
        <family val="1"/>
      </rPr>
      <t xml:space="preserve">ახალშობილთა </t>
    </r>
    <r>
      <rPr>
        <sz val="10"/>
        <color rgb="FF000000"/>
        <rFont val="Sylfaen"/>
        <family val="1"/>
      </rPr>
      <t>მოცვის გაზრდა 5% წინა წელთან შედარებით</t>
    </r>
  </si>
  <si>
    <t>ანტენატალური სერვისის მიმღებ ორსულთა 100%-ის უზრუნველყოფა ფოლიუმის მჟავით; რკინადეფიციტური ანემიის დიაგნოზის მქონე ორსულთა 80%-ის უზრუნველყოფა რკინის პრეპარატით.  სოციალურად დაუცველი ოჯახების  6-23 თვის ასაკის ბავშვების 100%-ის უზრუნველყოფა მიკროელემენტების შემცველი საკვები დანამატით;</t>
  </si>
  <si>
    <t xml:space="preserve">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t>
  </si>
  <si>
    <t>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t>
  </si>
  <si>
    <t>საბაზისო მაჩვენებლის ზრდა წინა წელთან შედარებით</t>
  </si>
  <si>
    <t>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t>
  </si>
  <si>
    <t>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t>
  </si>
  <si>
    <t xml:space="preserve">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t>
  </si>
  <si>
    <t xml:space="preserve">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 </t>
  </si>
  <si>
    <t>სტაციონარული დეტოქსიკაციით ნამკურნალებ პირთა რაოდენობა - 773.</t>
  </si>
  <si>
    <t>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t>
  </si>
  <si>
    <t xml:space="preserve">ჩამანაცვლებელი ფარმაცევტული პროდუქტი შესყიდულ იქნა დაგეგმილი რაოდენობის მიხედვით. </t>
  </si>
  <si>
    <t xml:space="preserve">უზრუნველყოფილია მედიკამენტზე ხელმისაწვდომობა პროგრამაში მონაწილე დაწესებულებების მიხედვით. </t>
  </si>
  <si>
    <t>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t>
  </si>
  <si>
    <t>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t>
  </si>
  <si>
    <t xml:space="preserve">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ალკოჰოლის მიღებით გამოწვეული ფსიქიკური აშლილობის მქონე პაციენტების სტაციონარული მომსახურება.
</t>
  </si>
  <si>
    <t>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90%-ის უზრუნველყოფა სტაციონარული დეტქოსიკაციითა და პირველადი რეაბილიტაციით</t>
  </si>
  <si>
    <t>პროგრამაში მომართულ პაციენტთა 100%-ით უზრუნველყოფა სტაციონარული მომსახურებით</t>
  </si>
  <si>
    <t xml:space="preserve">ჩამანაცვლებელი ფარმაცევტული პროდუქტის შესყიდვის კომპონენტის ფარგლებში მედიკამენტები 100%-ით შესყიდულია </t>
  </si>
  <si>
    <t xml:space="preserve"> 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t>
  </si>
  <si>
    <t xml:space="preserve">თამბაქოს კონტროლის კანონმდებლობის აღსრულების მონიტორინგი 4000-მდე დაწესებულებაში, მ.შ. 100 დაწესებულებაში - მეორადი კვამლის გაზომვა. თამბაქოს ნაწარმის ვაჭრობის ქსელის მონიტორინგი - 3000 სავაჭრო ობიექტში, 1000-ზე მეტი სატრანსპორტო საშუალების მონიტორინგი, რეკლამის მონიტორინგი თბილისსა და რეგიონულ ცენტრებში, ასევე, აღმასრულებელი სტრუქტურების წარმომადგენლებისთვის ჩატარებულია 70-ზე მეტი ტრენინგი თბილისსა და რეგიონებში, სკოლის ექიმებისათვის, თბილისის და საზოგადოებრივი ჯანმრთელობის რაიონული ცენტრების წარმომადგენლებისათვის და მედიის წარმომადგენელთა მონაწილეობით ჯანმრთელობის ხელშეწყობის სხვადასხვა თემატიკაზე - 8 ტრენინგი. საგანმანათლებლო მასალის ბეჭდვა: თამბაქოს სხვადასხვა თემატიკაზე - 14 000 ცალი ლიფლეტი (მათ შორის სომხურ და აზერბაიჯანულ ენებზე), 7000 ცალი ფლაერი, სარეკომენდაციო ბროშურა - 7000 ცალი; ჯანსაღი კვების ხელშეწყობაზე - 40,000 ბროშურა, ალკოლჰოლის ჭარბი მოხმარების პრევენციაზე - 30,000 ბროშურა, ფიზიკური აქტივობის ხელშეწყობზე - 20 000 ცალი ფლაერი, ფსიქიკურ ჯანმრთელობაზე - 40 000 ცალი ბროშურა, C ჰეპატიტის პრევენციაზე 5 000 ცალი პოსტერი, 30 000 ცალი ბუკლეტი და ფლაერი. კლიპები და ვიდეო ისტორიები: 1 საგანმანათლებლო ვიდეო-ისტორია, 1 ვიდეო ისტორია C ჰეპატიტის თემატიკაზე; 1 კლიპი და 1 ვიდეო ისტორია ფსიქიკური ჯანმრთელობის თემატიკაზე, 5 კლიპი - თამბაქოს თემატიკაზე </t>
  </si>
  <si>
    <t xml:space="preserve">მოცვის გაზრდა 30% წინა წელთან შედარებით; </t>
  </si>
  <si>
    <t xml:space="preserve">სკრინინგით გამოვლენილ, პროგრამაში მომართულ პაციენტთა 100% -ის უზრუნველყოფა დიაგნოსტიკური კვლევებითა და მკურნალობით, (9 თვის მონაცენებით) პროგრამას მომართა და სადიაგნოსტიკო კვლევები ჩაუტარდა 17 600-ზე მეტ პირს; </t>
  </si>
  <si>
    <t xml:space="preserve">პროგრამაში მომართულ პაციენტთა 100% უზრუნველყოფილია C ჰეპატიტის სამკურნალო ფარმაცევტული პროდუქტით; </t>
  </si>
  <si>
    <t xml:space="preserve">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t>
  </si>
  <si>
    <t>საანგარიშო პერიოდში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t>
  </si>
  <si>
    <t>საანგარიშო პერიოდში დიაგნოსტიკის კომპონენტით ისარგებლა  20.5 ათასამდე  პირმა.</t>
  </si>
  <si>
    <t>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t>
  </si>
  <si>
    <t>უზრუნველყოფილია მედიკამენტზე ხელმისაწვდომობა პროგრამაში მონაწილე 42 დაწესებულების მიხედვით.</t>
  </si>
  <si>
    <t>ამბულატორიულ სერვისებით ისარგებლა 22 900-მდე პირმა (2018).</t>
  </si>
  <si>
    <t xml:space="preserve">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</si>
  <si>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</si>
  <si>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t>
  </si>
  <si>
    <t>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t>
  </si>
  <si>
    <t>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</si>
  <si>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xml:space="preserve">თავშესაფრით უზრუნველყოფის კომპონენტით (9 თვის მონაცემებით) ისარგებლა 107-მა პირმა; </t>
  </si>
  <si>
    <t xml:space="preserve">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
</t>
  </si>
  <si>
    <t xml:space="preserve">საანგარიშო პერიოდში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</si>
  <si>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</si>
  <si>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მაჩვენებელი შენარჩუნებულია</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</si>
  <si>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დამიწოდება უზრუნველყოფილია სერვისის მიმწოდებელ დაწესებულებებამდე 100 %-ით</t>
  </si>
  <si>
    <t>სერვისით უზრუნველყოფის მაჩვენებლის შენარჩუნება</t>
  </si>
  <si>
    <t xml:space="preserve">ორგანოგადანერგილ პაციენტთა 100% უზრუნველყოფილია იმუნოსუპრესული მედიკამენტებით </t>
  </si>
  <si>
    <t xml:space="preserve">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t>
  </si>
  <si>
    <t>პერიტონეული დიალიზით ისარგებლა 111 ბენეფიციარმა. საჭიროების მქონე ბენეფიციარების 100%</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</si>
  <si>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t>
  </si>
  <si>
    <t>დაფიქსირდა თირკმლის ტრანსპლანტაციის 16 შემთხვევა. უზრუნველყოფილია მომართული პაციენტების 100%.</t>
  </si>
  <si>
    <t>ორგანოგადანერგილ პაციენტთა 100% უზრუნველყოფილია იმუნოსუპრესული მედიკამენტებით</t>
  </si>
  <si>
    <t>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t>
  </si>
  <si>
    <t xml:space="preserve">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t>
  </si>
  <si>
    <t xml:space="preserve">ინკურაბელური პაციენტები უზრუნველყოფილია ნარკოტიკული ტკივილგამაყუჩებელი მედიკამენტებით. </t>
  </si>
  <si>
    <t xml:space="preserve">პროგრამით მოცულ არეალში მიზნობრივი პოპულაცია უზრუნველყოფილია ამბულატორიულ პალიატიურ მზრუნველობაზე ხელმისაწვდომობით; </t>
  </si>
  <si>
    <t>შესაბამისი საჭიროების მქონე ინკურაბელური ბენეფიციარების 100% უზრუნველყოფილია ნარკოტიკული ტკივილგამაყუჩებელი მედიკამენტებით</t>
  </si>
  <si>
    <t>-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</si>
  <si>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</si>
  <si>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პროგრამით გათვალისწინებული იშვიათი დაავადებების მქონე პაციენტების სპეციფიკური მედიკამენტებით უზრუნველყოფა 100%</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</si>
  <si>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</si>
  <si>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</si>
  <si>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t>
  </si>
  <si>
    <t>საჭიროების მქონე პაციენტები (100%) უზრუნველყოფილი არიან შესაბამისი მედიკამენტებით.</t>
  </si>
  <si>
    <t>ოკუპირებულ ტერიტორიაზე (გალი)მცხოვრები მოსახლეობა უზრუნველყოფილია სასწრაფო სამედიცინო დახმარებით; 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</si>
  <si>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ოკუპირებულ ტერიტორიაზე (გალი)მცხოვრები მოსახლეობა უზრუნველყოფილია სასწრაფო სამედიცინო დახმარებით; 100%-ით უზრუნველყოფილია კრიტიკულ მდგომარეობაში მყოფ ბენეფიციართა რეფერალური დახმარება და სამედიცინო ტრანსპორტირება; ქვეყნის მოსახლეობა (გარდა ქ.თბილისისა და ოკუპირებულ ტერიტორიაზე (გალი) მცხოვრები მოსახლეობისა) 100% უზრუნველყოფილია პირველადი და გადაუდებელი სამედიცინო დახმარების დროული და შეუფერხებელი მომსახურებით (9 თვის მონაცემებით) შესრულებული 612 700-ზე მეტი გამოძახება)</t>
  </si>
  <si>
    <t>სოფლად მცხოვრები მოსახლეობის  პირველადი ჯანდაცვის მომსახურებით უზრუნველყოფა</t>
  </si>
  <si>
    <t>ვიზიტების რაოდენობა ერთ სულზე სამიზნე პოპულაციაში (სოფლის მოსახლეობაში) 1.1 (2016 წელი); ამბულატორიულ-პოლიკლინიკურ დაწესებულებებში ერთ სულ მოსახლეზე მიმართვების რაოდენობა - 3.5</t>
  </si>
  <si>
    <t xml:space="preserve">ამბულატორიული მიმართვების რაოდენობა: 1 სულ მოსახლეზე მიმართვების რაოდენობა - 3,5 (2017 წელი), 3.9 (2016 წელი); -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</si>
  <si>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პ2018 წელს პროგრამის ფარგლებში დაფინანსებულ იქნა  15,1  ათასზე მეტი შემთხვევა.</t>
  </si>
  <si>
    <t>თავდაცვის  ძალების შევსება ჯანმრთელი კონტინგენტით.</t>
  </si>
  <si>
    <t>თავდაცვის ძალებში გასაწვევი სრული კონტიგენტის 100% შემოწმებულია</t>
  </si>
  <si>
    <t xml:space="preserve">თავდაცვის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 </t>
  </si>
  <si>
    <t xml:space="preserve">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t>
  </si>
  <si>
    <t>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</si>
  <si>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</si>
  <si>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ქრონიკული არაგადამდები დაავადებების მქონე ბენეფიციართა სამიზნე ჯგუფისათვის ძირითადი არაგადამდები დაავადებების სამკურნალო მედიკამენტებზე  ხელმისაწვდომობის უზრუნველყოფა</t>
  </si>
  <si>
    <t xml:space="preserve">საბაზისო მაჩვენებლის შენარჩუნება; პროგრამის ფარგლებში მიზნობრივი ჯგუფებისა და მიმართულებების გაფართოვება; </t>
  </si>
  <si>
    <t xml:space="preserve">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 ტერიტორიებში სამედიცინო სერვისების შენარჩუნება და მათი უწყვეტობის უზრუნველყოფა;
დიპლომისშემდგომ განათლებაზე (პროფესიულ მზადებაზე) ფინანსური ხელმისაწვდომობის გაზრდა;
ექიმთა შეფასების ინსტრუმენტის გაუმჯობესება;
ექიმთა კვალიფიკაციის ამაღლება.
</t>
  </si>
  <si>
    <t>დიპლომისშემდგომი განათლების პროგრამაში ჩართული მაძიებლების რაოდენობა - 11; პროფესიული რეგულირების არსებული მექანიზმების (სასერტიფიკაციო და საკვალიფიკაციო ტესტები) განახლების მაჩვენებელი - 2018 წელს განახლდება საკვალიფიკაციო ტესტები პროფილით მედიცინა და სტომატოლოგია და სახელმწიფო სასერტიფიკაციო ტესტები 10 საექიმო სპეციალობაში</t>
  </si>
  <si>
    <t>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უზრუნველყოფილია; ერთიანი დიპლომისშემდგომი საკვალიფიკაციო საგამოცდო ტესტ-კითხვარების განახლება უზრუნველყოფილია.</t>
  </si>
  <si>
    <t>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</si>
  <si>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ზუგდიდის მუნიციპალიტეტის სოფელ რუხის მრავალპროფილიანი საუნივერსიტეტო კლინიკის აღჭურვა (სამედიცინო აპარატურით და ავეჯით, საოფისე ავეჯით, საოჯახო ტექნიკითა და ინვენტარით) - 100%; „ინფექციური პათოლოგიის, შიდსისა და კლინიკური იმუნოლოგიის სამეცნიერო-პრაქტიკული ცენტრის“ აღჭურვა სამედიცინო აპარატურით და სამედიცინო ავეჯით - 100%; ,,უნივერსალური სამედიცინო ცენტრის" აღჭურვა სამედიცინო აპარატურით და სამედიცინო ავეჯით - 100%; თბილისის, ქუთაისისა და რუსთავის ,,სისხლის ბანკების" რეაბილიტაცია/აღჭურვა - 100%; პირველადი ჯანდაცვის ცენტრების აღჭურვა - 100%; ფსიქიატრიული და ადიქტოლოგიური სერვისების მიმწოდებელი დაწესებულებების აღჭურვა - 80%; ბაკურიანსა და გუდაურში გადაუდებელი სამედიცინო დახმარების ცენტრების (ემერჯენსი) მშენებლობა და აღჭურვა - 100%; სსიპ – საგანგებო სიტუაციების კოორდინაციისა და გადაუდებელი დახმარების ცენტრის ადმინისტრაციული შენობის მშენებლობა - 100%; სსიპ – საგანგებო სიტუაციების კოორდინაციისა და გადაუდებელი დახმარების ცენტრის რეგიონალური ოფისების აღჭურვა ავეჯით, საოჯახო ტექნიკითა და ინვენტარით - 100%; სასწრაფო სამედიცინო დახმარების ავტოპარკის შევსება/განახლება - 100%</t>
  </si>
  <si>
    <t>დასაქმების ხელშეწყობის მომსახურებათა განვითარების პროგრამით გათვალისწინებული ღონისძიებების შედეგად დასაქმებულთა რაოდენობის ზრდა; ამაღლებულია შრომის კანონმდებლობისა და შრომის უსაფრთხოების დაცვის,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ცნობიერება; მომზადებულია სამუშაო ადგილზე შრომის უსაფრთხოებისა და ჯანმრთელობის დაცვის შესახებ სტანდარტები; 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ქალთა მომატებული მაჩვენებლით.</t>
  </si>
  <si>
    <t xml:space="preserve">დასაქმების ხელშეწყობის სხვადასხვა აქტივობების შედეგად დასაქმებულების რაოდენობის 10%-ით ზრდა; </t>
  </si>
  <si>
    <t xml:space="preserve">პროგრამის განხორციელების შედეგად მომზადებული რეკომენდაციების რაოდენობა 2019 წელს - 200, 2020 წელს - 250, 2021 წელს - 300, 2022 წელს - 350; მომზადებული სტანდარტების რაოდენობა 2019 წელს - 4, 2020 წელს - 4, 2021 წელს - 4; 2022 წლის ბოლოს სამუშაო ადგილზე შრომის უსაფრთხოებისა და ჯანმრთელობის დაცვასთან დაკავშირებით სამართლებრივ ბაზაზე მუშაობა დასრულებულია; </t>
  </si>
  <si>
    <t xml:space="preserve">პროგრამის ფარგლებში გადამზადებულთა რაოდენობა 1500-2000, მათ შორის მოსარგებლე ქალთა რაოდენობა - 70 %; </t>
  </si>
  <si>
    <t>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გადამზადებულთა რაოდენობა 1500-2000 (მათ შორის საქართველოს სოფლის განვითარების 2017-2020  წლების სტრატეგიის ფარგლებში რეგიონებში მინიმუმ 200-350 ბენეფიციარი)</t>
  </si>
  <si>
    <t xml:space="preserve"> დაბრუნებული ქართველი მიგრანტების სოციალურ-ეკონომიკური რეინტეგრაციის მიზნით სხვადასხვა სახის სარეინტეგრაციო მომსახურებების გაწევა, მათ შორის:
 სამედიცინო მომსახურებისა და მედიკამენტების დაფინანსება, ასევე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პროფესიული მომზადება-გადამზადებისა და კვალიფიკაციის ამაღლების ხელშეწყობა;
საცხოვრისით დროებითი უზრუნველყოფა. 
</t>
  </si>
  <si>
    <t>150 დაბრუნებული ქართველი მიგრანტი სოციალურ-ეკონომიკური რეინტეგრაციის მიზნით სარგებლობს სხვადასხვა სახის მომსახურებით, მათ შორის: სამედიცინო მომსახურება, შემოსავლის წყაროს გაჩენისა და თვითდასაქმების ხელშეწყობის მიზნით სოციალური პროექტების დაფინანსება, ბენეფიციარებისთვის პროფესიული მომზადება-გადამზადებისა და კვალიფიკაციის ამაღლების ხელშეწყობა; დაბრუნებისთანავე დროებითი განთავსება.</t>
  </si>
  <si>
    <t>სტიქიით დაზარალებული და გადაადგილებას დაქვემდებარებული ოჯახების საცხოვრებელი სახლებით უზრუნველყოფა.</t>
  </si>
  <si>
    <t xml:space="preserve">საცხოვრებლით დაკმაყოფილდება ეკომიგრანტთა 174-მდე ოჯახი </t>
  </si>
  <si>
    <t xml:space="preserve">დევნილთა გრძელვადიანი საცხოვრებლით უზრუნველყოფა;
დევნილთა სოციალურ-ეკონომიკური პირობების გაუმჯობესება.
</t>
  </si>
  <si>
    <t xml:space="preserve">მოხდება საშუალოდ 3 დევნილთა ყოფილი კომპაქტურად ჩასახლების ობიექტის შესწავლა და შემდგომში მათი რეაბილიტაცია; 400-მდე დევნილ ოჯახს გადაეცემა ქართველი მენაშენეებისაგან შესყიდული ბინა; 700-მდე ოჯახს საკუთრებაში გადაეცემა საცხოვრებელი ბინა; 50 ოჯახი დაკმაყოფილდება გრძელვადიანი საცხოვრებლით; 110 დევნილ ოჯახს 20 ათასი ლარის ფარგლებში იპოთეკური სესხის დაფარვის მიზნით გაეწევა ფულადი დახმარება, სოციალურ-ეკონომიკური პირობების გაუმჯობესების მიზნით 7000-მდე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 დახმარების გაცემის დროს გაგრძელდება გენდერული ასპექტების გათვალისწინება; დევნილთა საყოფაცხოვრებო პირობების გაუმჯობესების მიზნით მოხდა მათ საკუთრებაში არსებულ ობიექტებში (სულ 200 -მდე ობიექტი) ჩასატარებელი სამუშაოების ღირებულების თანადაფინანსება;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</si>
</sst>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4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b/>
      <i/>
      <u/>
      <sz val="14"/>
      <name val="Sylfaen"/>
      <family val="1"/>
    </font>
    <font>
      <i/>
      <sz val="14"/>
      <name val="Sylfaen"/>
      <family val="1"/>
    </font>
    <font>
      <b/>
      <sz val="12"/>
      <name val="Calibri"/>
      <family val="2"/>
      <scheme val="minor"/>
    </font>
    <font>
      <sz val="12"/>
      <name val="Calibri"/>
      <family val="2"/>
      <scheme val="minor"/>
    </font>
    <font>
      <b/>
      <i/>
      <sz val="14"/>
      <name val="Sylfaen"/>
      <family val="1"/>
    </font>
    <font>
      <b/>
      <i/>
      <sz val="9"/>
      <name val="Sylfaen"/>
      <family val="1"/>
    </font>
    <font>
      <sz val="11"/>
      <name val="Calibri"/>
      <family val="2"/>
      <scheme val="minor"/>
    </font>
    <font>
      <b/>
      <sz val="16"/>
      <name val="Sylfaen"/>
      <family val="1"/>
    </font>
    <font>
      <b/>
      <sz val="16"/>
      <name val="Calibri"/>
      <family val="2"/>
      <scheme val="minor"/>
    </font>
    <font>
      <b/>
      <vertAlign val="superscript"/>
      <sz val="11"/>
      <name val="Sylfaen"/>
      <family val="1"/>
    </font>
    <font>
      <sz val="11"/>
      <name val="Sylfaen"/>
      <family val="1"/>
      <charset val="204"/>
    </font>
    <font>
      <sz val="11"/>
      <name val="Calibri"/>
      <family val="1"/>
      <scheme val="minor"/>
    </font>
    <font>
      <sz val="12"/>
      <name val="Sylfaen"/>
      <family val="1"/>
    </font>
    <font>
      <sz val="10"/>
      <name val="Sylfaen"/>
      <family val="1"/>
      <charset val="204"/>
    </font>
    <font>
      <b/>
      <sz val="12"/>
      <name val="Calibri"/>
      <family val="2"/>
      <charset val="204"/>
      <scheme val="minor"/>
    </font>
    <font>
      <b/>
      <sz val="15"/>
      <color theme="3"/>
      <name val="Calibri"/>
      <family val="2"/>
      <scheme val="minor"/>
    </font>
    <font>
      <b/>
      <sz val="15"/>
      <color theme="3"/>
      <name val="Sylfaen"/>
      <family val="1"/>
    </font>
    <font>
      <b/>
      <sz val="11"/>
      <color theme="3"/>
      <name val="Calibri"/>
      <family val="2"/>
      <scheme val="minor"/>
    </font>
    <font>
      <sz val="11"/>
      <color theme="1"/>
      <name val="Sylfaen"/>
      <family val="1"/>
      <charset val="204"/>
    </font>
    <font>
      <sz val="11"/>
      <name val="Calibri"/>
      <family val="2"/>
      <charset val="204"/>
      <scheme val="minor"/>
    </font>
    <font>
      <b/>
      <sz val="11"/>
      <name val="Sylfaen"/>
      <family val="1"/>
      <charset val="204"/>
    </font>
    <font>
      <b/>
      <sz val="11"/>
      <name val="Calibri"/>
      <family val="1"/>
      <scheme val="minor"/>
    </font>
    <font>
      <sz val="12"/>
      <name val="Calibri"/>
      <family val="2"/>
      <charset val="204"/>
      <scheme val="minor"/>
    </font>
    <font>
      <u/>
      <sz val="12"/>
      <name val="Sylfaen"/>
      <family val="1"/>
    </font>
    <font>
      <sz val="11"/>
      <color theme="3"/>
      <name val="Calibri"/>
      <family val="2"/>
      <scheme val="minor"/>
    </font>
    <font>
      <sz val="16"/>
      <color rgb="FFFF0000"/>
      <name val="Calibri"/>
      <family val="2"/>
      <charset val="204"/>
      <scheme val="minor"/>
    </font>
    <font>
      <sz val="11"/>
      <color theme="3"/>
      <name val="Calibri"/>
      <family val="2"/>
      <charset val="204"/>
      <scheme val="minor"/>
    </font>
    <font>
      <b/>
      <sz val="10"/>
      <color rgb="FF000000"/>
      <name val="Arial"/>
      <family val="2"/>
    </font>
    <font>
      <b/>
      <sz val="11"/>
      <color rgb="FF000000"/>
      <name val="Sylfaen"/>
      <family val="1"/>
    </font>
    <font>
      <sz val="10"/>
      <color theme="1"/>
      <name val="Sylfaen"/>
      <family val="1"/>
    </font>
    <font>
      <sz val="10"/>
      <color rgb="FF000000"/>
      <name val="Sylfaen"/>
      <family val="1"/>
    </font>
    <font>
      <sz val="12"/>
      <color theme="1"/>
      <name val="Sylfaen"/>
      <family val="1"/>
    </font>
    <font>
      <sz val="7"/>
      <color theme="1"/>
      <name val="Times New Roman"/>
      <family val="1"/>
    </font>
    <font>
      <sz val="11"/>
      <color theme="1"/>
      <name val="Calibri"/>
      <family val="2"/>
    </font>
    <font>
      <sz val="12"/>
      <color theme="1"/>
      <name val="Calibri"/>
      <family val="2"/>
      <scheme val="minor"/>
    </font>
    <font>
      <sz val="11"/>
      <color theme="1"/>
      <name val="Calibri"/>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thin">
        <color rgb="FFD3D3D3"/>
      </left>
      <right style="thin">
        <color rgb="FFD3D3D3"/>
      </right>
      <top style="thin">
        <color rgb="FFD3D3D3"/>
      </top>
      <bottom style="double">
        <color rgb="FFD3D3D3"/>
      </bottom>
      <diagonal/>
    </border>
    <border>
      <left style="hair">
        <color indexed="64"/>
      </left>
      <right/>
      <top style="hair">
        <color indexed="64"/>
      </top>
      <bottom style="hair">
        <color indexed="64"/>
      </bottom>
      <diagonal/>
    </border>
  </borders>
  <cellStyleXfs count="17">
    <xf numFmtId="0" fontId="0" fillId="0" borderId="0"/>
    <xf numFmtId="43" fontId="1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2" fillId="0" borderId="0"/>
    <xf numFmtId="0" fontId="9"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cellStyleXfs>
  <cellXfs count="118">
    <xf numFmtId="0" fontId="0" fillId="0" borderId="0" xfId="0"/>
    <xf numFmtId="0" fontId="8" fillId="2" borderId="0" xfId="0" applyFont="1" applyFill="1" applyAlignment="1">
      <alignment vertical="center" wrapText="1"/>
    </xf>
    <xf numFmtId="0" fontId="8"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right" vertical="center" wrapText="1"/>
    </xf>
    <xf numFmtId="0" fontId="8" fillId="2" borderId="0" xfId="0" applyFont="1" applyFill="1" applyBorder="1" applyAlignment="1">
      <alignment horizontal="center" vertical="center" wrapText="1"/>
    </xf>
    <xf numFmtId="0" fontId="14" fillId="2" borderId="0" xfId="0" applyFont="1" applyFill="1" applyAlignment="1">
      <alignment vertical="center" wrapText="1"/>
    </xf>
    <xf numFmtId="49" fontId="6" fillId="2" borderId="0"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0" fontId="18" fillId="2" borderId="0" xfId="0" applyFont="1" applyFill="1" applyAlignment="1">
      <alignment vertical="center" wrapText="1"/>
    </xf>
    <xf numFmtId="0" fontId="17" fillId="2" borderId="0" xfId="0" applyFont="1" applyFill="1" applyAlignment="1">
      <alignment vertical="center" wrapText="1"/>
    </xf>
    <xf numFmtId="0" fontId="8"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vertical="center" wrapText="1"/>
    </xf>
    <xf numFmtId="165"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2" borderId="1" xfId="0" applyFont="1" applyFill="1" applyBorder="1" applyAlignment="1">
      <alignment vertical="center" wrapText="1"/>
    </xf>
    <xf numFmtId="165" fontId="24" fillId="2" borderId="1" xfId="0" applyNumberFormat="1" applyFont="1" applyFill="1" applyBorder="1" applyAlignment="1">
      <alignment horizontal="center" vertical="center" wrapText="1"/>
    </xf>
    <xf numFmtId="49" fontId="26" fillId="2" borderId="1" xfId="0"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vertical="center" wrapText="1"/>
    </xf>
    <xf numFmtId="165" fontId="21"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3" borderId="1" xfId="0" applyFont="1" applyFill="1" applyBorder="1" applyAlignment="1">
      <alignment vertical="center" wrapText="1"/>
    </xf>
    <xf numFmtId="49" fontId="26" fillId="3" borderId="1" xfId="0" applyNumberFormat="1" applyFont="1" applyFill="1" applyBorder="1" applyAlignment="1">
      <alignment vertical="center" wrapText="1"/>
    </xf>
    <xf numFmtId="4" fontId="21" fillId="3"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27" fillId="3"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vertical="center" wrapText="1"/>
    </xf>
    <xf numFmtId="4" fontId="28" fillId="3"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23" fillId="2" borderId="1" xfId="0" applyNumberFormat="1" applyFont="1" applyFill="1" applyBorder="1" applyAlignment="1">
      <alignment vertical="center" wrapText="1"/>
    </xf>
    <xf numFmtId="49" fontId="8" fillId="2" borderId="1" xfId="0" applyNumberFormat="1" applyFont="1" applyFill="1" applyBorder="1" applyAlignment="1">
      <alignment vertical="center" wrapText="1"/>
    </xf>
    <xf numFmtId="49" fontId="19" fillId="2" borderId="1" xfId="0" applyNumberFormat="1"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49" fontId="19" fillId="2" borderId="1" xfId="11"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wrapText="1"/>
    </xf>
    <xf numFmtId="49" fontId="23" fillId="3" borderId="1" xfId="0" applyNumberFormat="1" applyFont="1" applyFill="1" applyBorder="1" applyAlignment="1">
      <alignment vertical="center" wrapText="1"/>
    </xf>
    <xf numFmtId="4" fontId="3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49" fontId="24" fillId="2" borderId="1" xfId="0" applyNumberFormat="1" applyFont="1" applyFill="1" applyBorder="1" applyAlignment="1">
      <alignment vertical="center" wrapText="1"/>
    </xf>
    <xf numFmtId="0" fontId="33" fillId="2" borderId="1" xfId="0" applyFont="1" applyFill="1" applyBorder="1" applyAlignment="1">
      <alignment horizontal="left" vertical="center"/>
    </xf>
    <xf numFmtId="0" fontId="23"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49" fontId="36" fillId="2" borderId="0" xfId="0" applyNumberFormat="1" applyFont="1" applyFill="1" applyBorder="1" applyAlignment="1">
      <alignment horizontal="center" vertical="center" wrapText="1"/>
    </xf>
    <xf numFmtId="49" fontId="37" fillId="3" borderId="1" xfId="0" applyNumberFormat="1" applyFont="1" applyFill="1" applyBorder="1" applyAlignment="1">
      <alignment horizontal="left" vertical="center" wrapText="1"/>
    </xf>
    <xf numFmtId="0" fontId="36" fillId="2" borderId="0" xfId="0" applyFont="1" applyFill="1" applyAlignment="1">
      <alignment vertical="center" wrapText="1"/>
    </xf>
    <xf numFmtId="165" fontId="38" fillId="3" borderId="1" xfId="0" applyNumberFormat="1" applyFont="1" applyFill="1" applyBorder="1" applyAlignment="1">
      <alignment horizontal="center" vertical="center" wrapText="1"/>
    </xf>
    <xf numFmtId="49" fontId="39" fillId="3" borderId="1" xfId="0" applyNumberFormat="1" applyFont="1" applyFill="1" applyBorder="1" applyAlignment="1">
      <alignment horizontal="left" vertical="center" wrapText="1"/>
    </xf>
    <xf numFmtId="49" fontId="32" fillId="2" borderId="1"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40" fillId="0" borderId="2" xfId="0" applyNumberFormat="1" applyFont="1" applyFill="1" applyBorder="1" applyAlignment="1">
      <alignment horizontal="center" vertical="center" wrapText="1" readingOrder="1"/>
    </xf>
    <xf numFmtId="0" fontId="41" fillId="0" borderId="2" xfId="0" applyNumberFormat="1" applyFont="1" applyFill="1" applyBorder="1" applyAlignment="1">
      <alignment vertical="center" wrapText="1" readingOrder="1"/>
    </xf>
    <xf numFmtId="0" fontId="8" fillId="0" borderId="1" xfId="0" applyFont="1" applyFill="1" applyBorder="1" applyAlignment="1">
      <alignment vertical="center" wrapText="1"/>
    </xf>
    <xf numFmtId="0" fontId="25" fillId="2" borderId="1" xfId="0" applyFont="1" applyFill="1" applyBorder="1" applyAlignment="1">
      <alignment vertical="center" wrapText="1"/>
    </xf>
    <xf numFmtId="0" fontId="16" fillId="2" borderId="1" xfId="0" applyFont="1" applyFill="1" applyBorder="1" applyAlignment="1">
      <alignment horizontal="center" vertical="center" wrapText="1"/>
    </xf>
    <xf numFmtId="49" fontId="23"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25" fillId="0" borderId="1" xfId="0" applyFont="1" applyFill="1" applyBorder="1" applyAlignment="1">
      <alignment vertical="center" wrapText="1"/>
    </xf>
    <xf numFmtId="4" fontId="35"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165" fontId="44"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49" fontId="23" fillId="4" borderId="1" xfId="0" applyNumberFormat="1" applyFont="1" applyFill="1" applyBorder="1" applyAlignment="1">
      <alignment vertical="center" wrapText="1"/>
    </xf>
    <xf numFmtId="49" fontId="46" fillId="2" borderId="1"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49" fontId="19" fillId="4" borderId="1" xfId="0" applyNumberFormat="1" applyFont="1" applyFill="1" applyBorder="1" applyAlignment="1">
      <alignment horizontal="left" vertical="center" wrapText="1"/>
    </xf>
    <xf numFmtId="49" fontId="23" fillId="4" borderId="1" xfId="0" applyNumberFormat="1" applyFont="1" applyFill="1" applyBorder="1" applyAlignment="1">
      <alignment horizontal="left" vertical="center" wrapText="1"/>
    </xf>
    <xf numFmtId="49" fontId="19" fillId="4" borderId="1" xfId="11" applyNumberFormat="1" applyFont="1" applyFill="1" applyBorder="1" applyAlignment="1">
      <alignment horizontal="left" vertical="center" wrapText="1"/>
    </xf>
    <xf numFmtId="49" fontId="24" fillId="4" borderId="1" xfId="0" applyNumberFormat="1"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0" fontId="31" fillId="2" borderId="1" xfId="0" applyFont="1" applyFill="1" applyBorder="1" applyAlignment="1">
      <alignment vertical="center"/>
    </xf>
    <xf numFmtId="0" fontId="31" fillId="4" borderId="3" xfId="0" applyFont="1" applyFill="1" applyBorder="1" applyAlignment="1">
      <alignment horizontal="justify" vertical="center"/>
    </xf>
    <xf numFmtId="0" fontId="44"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49" fontId="24" fillId="2" borderId="1" xfId="0" applyNumberFormat="1" applyFont="1" applyFill="1" applyBorder="1" applyAlignment="1">
      <alignment horizontal="left" vertical="center" wrapText="1"/>
    </xf>
    <xf numFmtId="0" fontId="43" fillId="0" borderId="3" xfId="0" applyFont="1" applyBorder="1"/>
    <xf numFmtId="49" fontId="19"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20" fillId="2" borderId="0" xfId="0" applyFont="1" applyFill="1" applyAlignment="1">
      <alignment horizontal="center" vertical="center" wrapText="1"/>
    </xf>
    <xf numFmtId="49" fontId="23" fillId="2" borderId="1" xfId="0" applyNumberFormat="1" applyFont="1" applyFill="1" applyBorder="1" applyAlignment="1">
      <alignment horizontal="center" vertical="center" wrapText="1"/>
    </xf>
    <xf numFmtId="49" fontId="48"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1" fillId="0" borderId="1" xfId="0" applyFont="1" applyBorder="1" applyAlignment="1">
      <alignment horizontal="center" vertical="center"/>
    </xf>
    <xf numFmtId="0" fontId="8"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cellXfs>
  <cellStyles count="17">
    <cellStyle name="Comma" xfId="11" builtinId="3"/>
    <cellStyle name="Comma 2" xfId="1"/>
    <cellStyle name="Comma 3" xfId="2"/>
    <cellStyle name="Comma 3 2" xfId="12"/>
    <cellStyle name="Comma 4" xfId="8"/>
    <cellStyle name="Comma 5" xfId="10"/>
    <cellStyle name="Comma 5 2" xfId="13"/>
    <cellStyle name="Normal" xfId="0" builtinId="0"/>
    <cellStyle name="Normal 2" xfId="3"/>
    <cellStyle name="Normal 2 2" xfId="4"/>
    <cellStyle name="Normal 2 2 2" xfId="14"/>
    <cellStyle name="Normal 2 3" xfId="15"/>
    <cellStyle name="Normal 3" xfId="5"/>
    <cellStyle name="Normal 4" xfId="6"/>
    <cellStyle name="Normal 5" xfId="9"/>
    <cellStyle name="Normal 5 2" xfId="1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H214"/>
  <sheetViews>
    <sheetView tabSelected="1" view="pageBreakPreview" zoomScale="73" zoomScaleNormal="100" zoomScaleSheetLayoutView="73" workbookViewId="0">
      <pane xSplit="3" ySplit="7" topLeftCell="D20" activePane="bottomRight" state="frozen"/>
      <selection pane="topRight" activeCell="E1" sqref="E1"/>
      <selection pane="bottomLeft" activeCell="A8" sqref="A8"/>
      <selection pane="bottomRight" activeCell="H100" sqref="H100"/>
    </sheetView>
  </sheetViews>
  <sheetFormatPr defaultColWidth="9.140625" defaultRowHeight="15" x14ac:dyDescent="0.25"/>
  <cols>
    <col min="1" max="1" width="4" style="5" hidden="1" customWidth="1"/>
    <col min="2" max="2" width="14.42578125" style="2" customWidth="1"/>
    <col min="3" max="3" width="67.140625" style="1" customWidth="1"/>
    <col min="4" max="4" width="23.85546875" style="1" customWidth="1"/>
    <col min="5" max="5" width="23" style="1" customWidth="1"/>
    <col min="6" max="6" width="80.140625" style="1" customWidth="1"/>
    <col min="7" max="7" width="80.7109375" style="1" customWidth="1"/>
    <col min="8" max="8" width="72" style="1" customWidth="1"/>
    <col min="9" max="9" width="9.140625" style="1"/>
    <col min="10" max="10" width="62.42578125" style="1" customWidth="1"/>
    <col min="11" max="16384" width="9.140625" style="1"/>
  </cols>
  <sheetData>
    <row r="2" spans="1:8" ht="42.75" customHeight="1" x14ac:dyDescent="0.25">
      <c r="H2" s="4" t="s">
        <v>39</v>
      </c>
    </row>
    <row r="3" spans="1:8" ht="31.5" customHeight="1" x14ac:dyDescent="0.25">
      <c r="B3" s="109" t="s">
        <v>414</v>
      </c>
      <c r="C3" s="109"/>
      <c r="D3" s="109"/>
      <c r="E3" s="109"/>
      <c r="F3" s="109"/>
      <c r="G3" s="109"/>
      <c r="H3" s="109"/>
    </row>
    <row r="4" spans="1:8" ht="18" customHeight="1" x14ac:dyDescent="0.25"/>
    <row r="5" spans="1:8" ht="29.25" customHeight="1" x14ac:dyDescent="0.25">
      <c r="A5" s="115"/>
      <c r="B5" s="116" t="s">
        <v>287</v>
      </c>
      <c r="C5" s="116"/>
      <c r="D5" s="112" t="s">
        <v>288</v>
      </c>
      <c r="E5" s="112" t="s">
        <v>35</v>
      </c>
      <c r="F5" s="112" t="s">
        <v>291</v>
      </c>
      <c r="G5" s="112" t="s">
        <v>36</v>
      </c>
      <c r="H5" s="112"/>
    </row>
    <row r="6" spans="1:8" ht="30.75" customHeight="1" x14ac:dyDescent="0.25">
      <c r="A6" s="115"/>
      <c r="B6" s="116"/>
      <c r="C6" s="116"/>
      <c r="D6" s="112"/>
      <c r="E6" s="112"/>
      <c r="F6" s="112"/>
      <c r="G6" s="112"/>
      <c r="H6" s="112"/>
    </row>
    <row r="7" spans="1:8" ht="52.5" customHeight="1" x14ac:dyDescent="0.25">
      <c r="A7" s="115"/>
      <c r="B7" s="14" t="s">
        <v>0</v>
      </c>
      <c r="C7" s="15" t="s">
        <v>34</v>
      </c>
      <c r="D7" s="112"/>
      <c r="E7" s="112"/>
      <c r="F7" s="112"/>
      <c r="G7" s="15" t="s">
        <v>38</v>
      </c>
      <c r="H7" s="15" t="s">
        <v>37</v>
      </c>
    </row>
    <row r="8" spans="1:8" s="6" customFormat="1" ht="86.25" customHeight="1" x14ac:dyDescent="0.25">
      <c r="A8" s="12"/>
      <c r="B8" s="27" t="s">
        <v>368</v>
      </c>
      <c r="C8" s="28" t="s">
        <v>1</v>
      </c>
      <c r="D8" s="33">
        <f>D9+D36+D67+D195+D197+D202</f>
        <v>3969500</v>
      </c>
      <c r="E8" s="33">
        <f>E9+E36+E67+E195+E197+E202</f>
        <v>3968400</v>
      </c>
      <c r="F8" s="29"/>
      <c r="G8" s="29"/>
      <c r="H8" s="69"/>
    </row>
    <row r="9" spans="1:8" s="68" customFormat="1" ht="330" customHeight="1" x14ac:dyDescent="0.25">
      <c r="A9" s="66"/>
      <c r="B9" s="41" t="s">
        <v>289</v>
      </c>
      <c r="C9" s="42" t="s">
        <v>290</v>
      </c>
      <c r="D9" s="43">
        <f>D10+D15+D20+D22+D27+D29+D31</f>
        <v>58903</v>
      </c>
      <c r="E9" s="43">
        <f>E10+E15+E20+E22+E27+E29+E31</f>
        <v>57803</v>
      </c>
      <c r="F9" s="67" t="s">
        <v>450</v>
      </c>
      <c r="G9" s="67" t="s">
        <v>451</v>
      </c>
      <c r="H9" s="67" t="s">
        <v>452</v>
      </c>
    </row>
    <row r="10" spans="1:8" s="3" customFormat="1" ht="54" x14ac:dyDescent="0.25">
      <c r="A10" s="7"/>
      <c r="B10" s="16" t="s">
        <v>292</v>
      </c>
      <c r="C10" s="17" t="s">
        <v>293</v>
      </c>
      <c r="D10" s="36">
        <f>SUM(D11:D14)</f>
        <v>11850</v>
      </c>
      <c r="E10" s="36">
        <f>SUM(E11:E14)</f>
        <v>11850</v>
      </c>
      <c r="F10" s="18"/>
      <c r="G10" s="18"/>
      <c r="H10" s="18" t="s">
        <v>280</v>
      </c>
    </row>
    <row r="11" spans="1:8" ht="90" x14ac:dyDescent="0.25">
      <c r="A11" s="13"/>
      <c r="B11" s="19"/>
      <c r="C11" s="76" t="s">
        <v>41</v>
      </c>
      <c r="D11" s="34">
        <v>5000</v>
      </c>
      <c r="E11" s="34">
        <v>5000</v>
      </c>
      <c r="F11" s="86" t="s">
        <v>465</v>
      </c>
      <c r="G11" s="18" t="s">
        <v>462</v>
      </c>
      <c r="H11" s="18" t="s">
        <v>463</v>
      </c>
    </row>
    <row r="12" spans="1:8" ht="102.75" customHeight="1" x14ac:dyDescent="0.25">
      <c r="A12" s="13"/>
      <c r="B12" s="19"/>
      <c r="C12" s="76" t="s">
        <v>42</v>
      </c>
      <c r="D12" s="34">
        <v>2300</v>
      </c>
      <c r="E12" s="34">
        <v>2300</v>
      </c>
      <c r="F12" s="18" t="s">
        <v>457</v>
      </c>
      <c r="G12" s="18" t="s">
        <v>461</v>
      </c>
      <c r="H12" s="18" t="s">
        <v>453</v>
      </c>
    </row>
    <row r="13" spans="1:8" ht="60" x14ac:dyDescent="0.25">
      <c r="A13" s="13"/>
      <c r="B13" s="19"/>
      <c r="C13" s="76" t="s">
        <v>43</v>
      </c>
      <c r="D13" s="34">
        <v>2200</v>
      </c>
      <c r="E13" s="34">
        <v>2200</v>
      </c>
      <c r="F13" s="18" t="s">
        <v>454</v>
      </c>
      <c r="G13" s="18" t="s">
        <v>455</v>
      </c>
      <c r="H13" s="18" t="s">
        <v>456</v>
      </c>
    </row>
    <row r="14" spans="1:8" ht="36" x14ac:dyDescent="0.25">
      <c r="A14" s="13"/>
      <c r="B14" s="19"/>
      <c r="C14" s="76" t="s">
        <v>415</v>
      </c>
      <c r="D14" s="34">
        <v>2350</v>
      </c>
      <c r="E14" s="34">
        <v>2350</v>
      </c>
      <c r="F14" s="87" t="s">
        <v>458</v>
      </c>
      <c r="G14" s="18" t="s">
        <v>459</v>
      </c>
      <c r="H14" s="18" t="s">
        <v>460</v>
      </c>
    </row>
    <row r="15" spans="1:8" s="3" customFormat="1" ht="18" x14ac:dyDescent="0.25">
      <c r="A15" s="7"/>
      <c r="B15" s="16" t="s">
        <v>294</v>
      </c>
      <c r="C15" s="17" t="s">
        <v>2</v>
      </c>
      <c r="D15" s="35">
        <f>SUM(D16:D19)</f>
        <v>4020</v>
      </c>
      <c r="E15" s="35">
        <f>SUM(E16:E19)</f>
        <v>4020</v>
      </c>
      <c r="F15" s="18"/>
      <c r="G15" s="18"/>
      <c r="H15" s="18"/>
    </row>
    <row r="16" spans="1:8" ht="165" customHeight="1" x14ac:dyDescent="0.25">
      <c r="A16" s="13"/>
      <c r="B16" s="19"/>
      <c r="C16" s="20" t="s">
        <v>295</v>
      </c>
      <c r="D16" s="34">
        <v>2705</v>
      </c>
      <c r="E16" s="34">
        <v>2705</v>
      </c>
      <c r="F16" s="96" t="s">
        <v>57</v>
      </c>
      <c r="G16" s="87" t="s">
        <v>464</v>
      </c>
      <c r="H16" s="18" t="s">
        <v>464</v>
      </c>
    </row>
    <row r="17" spans="1:8" ht="41.25" customHeight="1" x14ac:dyDescent="0.25">
      <c r="A17" s="13"/>
      <c r="B17" s="19"/>
      <c r="C17" s="20" t="s">
        <v>296</v>
      </c>
      <c r="D17" s="34">
        <v>100</v>
      </c>
      <c r="E17" s="34">
        <v>100</v>
      </c>
      <c r="F17" s="18" t="s">
        <v>58</v>
      </c>
      <c r="G17" s="18"/>
      <c r="H17" s="18"/>
    </row>
    <row r="18" spans="1:8" ht="41.25" customHeight="1" x14ac:dyDescent="0.25">
      <c r="A18" s="13"/>
      <c r="B18" s="19"/>
      <c r="C18" s="20" t="s">
        <v>416</v>
      </c>
      <c r="D18" s="34">
        <v>1065</v>
      </c>
      <c r="E18" s="34">
        <v>1065</v>
      </c>
      <c r="F18" s="18"/>
      <c r="G18" s="18"/>
      <c r="H18" s="18"/>
    </row>
    <row r="19" spans="1:8" ht="39" customHeight="1" x14ac:dyDescent="0.25">
      <c r="A19" s="13"/>
      <c r="B19" s="19"/>
      <c r="C19" s="20" t="s">
        <v>297</v>
      </c>
      <c r="D19" s="34">
        <v>150</v>
      </c>
      <c r="E19" s="34">
        <v>150</v>
      </c>
      <c r="F19" s="18" t="s">
        <v>59</v>
      </c>
      <c r="G19" s="18"/>
      <c r="H19" s="18"/>
    </row>
    <row r="20" spans="1:8" ht="57" customHeight="1" x14ac:dyDescent="0.25">
      <c r="B20" s="16" t="s">
        <v>298</v>
      </c>
      <c r="C20" s="17" t="s">
        <v>5</v>
      </c>
      <c r="D20" s="35">
        <f t="shared" ref="D20:E20" si="0">D21</f>
        <v>11958</v>
      </c>
      <c r="E20" s="35">
        <f t="shared" si="0"/>
        <v>11258</v>
      </c>
      <c r="F20" s="18"/>
      <c r="G20" s="18"/>
      <c r="H20" s="18"/>
    </row>
    <row r="21" spans="1:8" s="3" customFormat="1" ht="251.25" customHeight="1" x14ac:dyDescent="0.25">
      <c r="A21" s="7"/>
      <c r="B21" s="19"/>
      <c r="C21" s="20" t="s">
        <v>6</v>
      </c>
      <c r="D21" s="34">
        <v>11958</v>
      </c>
      <c r="E21" s="34">
        <v>11258</v>
      </c>
      <c r="F21" s="86" t="s">
        <v>466</v>
      </c>
      <c r="G21" s="21" t="s">
        <v>467</v>
      </c>
      <c r="H21" s="21" t="s">
        <v>468</v>
      </c>
    </row>
    <row r="22" spans="1:8" ht="36" x14ac:dyDescent="0.25">
      <c r="B22" s="16" t="s">
        <v>299</v>
      </c>
      <c r="C22" s="17" t="s">
        <v>9</v>
      </c>
      <c r="D22" s="35">
        <f>SUM(D23:D26)</f>
        <v>26330</v>
      </c>
      <c r="E22" s="35">
        <f>SUM(E23:E26)</f>
        <v>26290</v>
      </c>
      <c r="F22" s="84"/>
      <c r="G22" s="84"/>
      <c r="H22" s="84"/>
    </row>
    <row r="23" spans="1:8" ht="217.5" customHeight="1" x14ac:dyDescent="0.25">
      <c r="A23" s="13"/>
      <c r="B23" s="19"/>
      <c r="C23" s="20" t="s">
        <v>10</v>
      </c>
      <c r="D23" s="34">
        <v>10830</v>
      </c>
      <c r="E23" s="34">
        <v>10790</v>
      </c>
      <c r="F23" s="85" t="s">
        <v>60</v>
      </c>
      <c r="G23" s="85" t="s">
        <v>61</v>
      </c>
      <c r="H23" s="97" t="s">
        <v>62</v>
      </c>
    </row>
    <row r="24" spans="1:8" ht="180" x14ac:dyDescent="0.25">
      <c r="A24" s="13"/>
      <c r="B24" s="19"/>
      <c r="C24" s="20" t="s">
        <v>7</v>
      </c>
      <c r="D24" s="34">
        <v>9800</v>
      </c>
      <c r="E24" s="34">
        <v>9800</v>
      </c>
      <c r="F24" s="85" t="s">
        <v>63</v>
      </c>
      <c r="G24" s="85" t="s">
        <v>64</v>
      </c>
      <c r="H24" s="85" t="s">
        <v>65</v>
      </c>
    </row>
    <row r="25" spans="1:8" ht="180" x14ac:dyDescent="0.25">
      <c r="A25" s="13"/>
      <c r="B25" s="19"/>
      <c r="C25" s="20" t="s">
        <v>8</v>
      </c>
      <c r="D25" s="34">
        <v>2000</v>
      </c>
      <c r="E25" s="34">
        <v>2000</v>
      </c>
      <c r="F25" s="85" t="s">
        <v>66</v>
      </c>
      <c r="G25" s="85" t="s">
        <v>67</v>
      </c>
      <c r="H25" s="85" t="s">
        <v>68</v>
      </c>
    </row>
    <row r="26" spans="1:8" ht="30" x14ac:dyDescent="0.25">
      <c r="A26" s="13"/>
      <c r="B26" s="19"/>
      <c r="C26" s="20" t="s">
        <v>417</v>
      </c>
      <c r="D26" s="34">
        <v>3700</v>
      </c>
      <c r="E26" s="34">
        <v>3700</v>
      </c>
      <c r="F26" s="85"/>
      <c r="G26" s="85"/>
      <c r="H26" s="85"/>
    </row>
    <row r="27" spans="1:8" s="3" customFormat="1" ht="54" x14ac:dyDescent="0.25">
      <c r="A27" s="7"/>
      <c r="B27" s="16" t="s">
        <v>300</v>
      </c>
      <c r="C27" s="17" t="s">
        <v>301</v>
      </c>
      <c r="D27" s="35">
        <f>SUM(D28)</f>
        <v>1115</v>
      </c>
      <c r="E27" s="35">
        <f>SUM(E28)</f>
        <v>1100</v>
      </c>
      <c r="F27" s="84"/>
      <c r="G27" s="84"/>
      <c r="H27" s="84"/>
    </row>
    <row r="28" spans="1:8" ht="267" customHeight="1" x14ac:dyDescent="0.25">
      <c r="A28" s="13"/>
      <c r="B28" s="19"/>
      <c r="C28" s="20" t="s">
        <v>3</v>
      </c>
      <c r="D28" s="34">
        <v>1115</v>
      </c>
      <c r="E28" s="34">
        <v>1100</v>
      </c>
      <c r="F28" s="85" t="s">
        <v>282</v>
      </c>
      <c r="G28" s="85" t="s">
        <v>283</v>
      </c>
      <c r="H28" s="85" t="s">
        <v>284</v>
      </c>
    </row>
    <row r="29" spans="1:8" ht="53.25" customHeight="1" x14ac:dyDescent="0.25">
      <c r="B29" s="16" t="s">
        <v>302</v>
      </c>
      <c r="C29" s="17" t="s">
        <v>44</v>
      </c>
      <c r="D29" s="36">
        <f>D30</f>
        <v>2945</v>
      </c>
      <c r="E29" s="36">
        <f>E30</f>
        <v>2600</v>
      </c>
      <c r="F29" s="18"/>
      <c r="G29" s="18"/>
      <c r="H29" s="18"/>
    </row>
    <row r="30" spans="1:8" ht="72" x14ac:dyDescent="0.25">
      <c r="B30" s="19"/>
      <c r="C30" s="20" t="s">
        <v>4</v>
      </c>
      <c r="D30" s="34">
        <v>2945</v>
      </c>
      <c r="E30" s="34">
        <v>2600</v>
      </c>
      <c r="F30" s="98" t="s">
        <v>469</v>
      </c>
      <c r="G30" s="99" t="s">
        <v>470</v>
      </c>
      <c r="H30" s="100" t="s">
        <v>471</v>
      </c>
    </row>
    <row r="31" spans="1:8" ht="35.25" customHeight="1" x14ac:dyDescent="0.25">
      <c r="A31" s="72"/>
      <c r="B31" s="16" t="s">
        <v>303</v>
      </c>
      <c r="C31" s="17" t="s">
        <v>304</v>
      </c>
      <c r="D31" s="36">
        <f>SUM(D32:D35)</f>
        <v>685</v>
      </c>
      <c r="E31" s="36">
        <f>SUM(E32:E35)</f>
        <v>685</v>
      </c>
      <c r="F31" s="101"/>
      <c r="G31" s="101"/>
      <c r="H31" s="102"/>
    </row>
    <row r="32" spans="1:8" ht="35.25" customHeight="1" x14ac:dyDescent="0.25">
      <c r="A32" s="73"/>
      <c r="B32" s="16"/>
      <c r="C32" s="77" t="s">
        <v>418</v>
      </c>
      <c r="D32" s="34">
        <v>150</v>
      </c>
      <c r="E32" s="34">
        <v>150</v>
      </c>
      <c r="F32" s="101"/>
      <c r="G32" s="101"/>
      <c r="H32" s="102"/>
    </row>
    <row r="33" spans="1:8" ht="35.25" customHeight="1" x14ac:dyDescent="0.25">
      <c r="A33" s="73"/>
      <c r="B33" s="16"/>
      <c r="C33" s="77" t="s">
        <v>419</v>
      </c>
      <c r="D33" s="34">
        <v>68</v>
      </c>
      <c r="E33" s="34">
        <v>68</v>
      </c>
      <c r="F33" s="101"/>
      <c r="G33" s="101"/>
      <c r="H33" s="102"/>
    </row>
    <row r="34" spans="1:8" ht="35.25" customHeight="1" x14ac:dyDescent="0.25">
      <c r="A34" s="73"/>
      <c r="B34" s="16"/>
      <c r="C34" s="77" t="s">
        <v>420</v>
      </c>
      <c r="D34" s="34">
        <v>67</v>
      </c>
      <c r="E34" s="34">
        <v>67</v>
      </c>
      <c r="F34" s="101"/>
      <c r="G34" s="101"/>
      <c r="H34" s="102"/>
    </row>
    <row r="35" spans="1:8" ht="35.25" customHeight="1" x14ac:dyDescent="0.25">
      <c r="A35" s="73"/>
      <c r="B35" s="16"/>
      <c r="C35" s="77" t="s">
        <v>421</v>
      </c>
      <c r="D35" s="34">
        <v>400</v>
      </c>
      <c r="E35" s="34">
        <v>400</v>
      </c>
      <c r="F35" s="101"/>
      <c r="G35" s="101"/>
      <c r="H35" s="102"/>
    </row>
    <row r="36" spans="1:8" ht="192.75" customHeight="1" x14ac:dyDescent="0.25">
      <c r="B36" s="41" t="s">
        <v>305</v>
      </c>
      <c r="C36" s="42" t="s">
        <v>11</v>
      </c>
      <c r="D36" s="43">
        <f>D37+D40+D50+D65+D66</f>
        <v>2783892</v>
      </c>
      <c r="E36" s="43">
        <f>E37+E40+E50+E65+E66</f>
        <v>2783892</v>
      </c>
      <c r="F36" s="70" t="s">
        <v>472</v>
      </c>
      <c r="G36" s="70" t="s">
        <v>509</v>
      </c>
      <c r="H36" s="70" t="s">
        <v>473</v>
      </c>
    </row>
    <row r="37" spans="1:8" ht="45" customHeight="1" x14ac:dyDescent="0.25">
      <c r="B37" s="16" t="s">
        <v>306</v>
      </c>
      <c r="C37" s="17" t="s">
        <v>12</v>
      </c>
      <c r="D37" s="34">
        <f>SUM(D38:D39)</f>
        <v>1925000</v>
      </c>
      <c r="E37" s="34">
        <f>SUM(E38:E39)</f>
        <v>1925000</v>
      </c>
      <c r="F37" s="46"/>
      <c r="G37" s="46"/>
      <c r="H37" s="46"/>
    </row>
    <row r="38" spans="1:8" ht="123.75" customHeight="1" x14ac:dyDescent="0.25">
      <c r="B38" s="19"/>
      <c r="C38" s="20" t="s">
        <v>13</v>
      </c>
      <c r="D38" s="34">
        <v>1812000</v>
      </c>
      <c r="E38" s="34">
        <v>1812000</v>
      </c>
      <c r="F38" s="113" t="s">
        <v>69</v>
      </c>
      <c r="G38" s="47" t="s">
        <v>510</v>
      </c>
      <c r="H38" s="113" t="s">
        <v>474</v>
      </c>
    </row>
    <row r="39" spans="1:8" ht="67.5" customHeight="1" x14ac:dyDescent="0.25">
      <c r="B39" s="19"/>
      <c r="C39" s="20" t="s">
        <v>45</v>
      </c>
      <c r="D39" s="34">
        <v>113000</v>
      </c>
      <c r="E39" s="34">
        <v>113000</v>
      </c>
      <c r="F39" s="113"/>
      <c r="G39" s="47" t="s">
        <v>511</v>
      </c>
      <c r="H39" s="113"/>
    </row>
    <row r="40" spans="1:8" ht="36" x14ac:dyDescent="0.25">
      <c r="B40" s="16" t="s">
        <v>307</v>
      </c>
      <c r="C40" s="17" t="s">
        <v>14</v>
      </c>
      <c r="D40" s="36">
        <f>SUM(D41:D49)</f>
        <v>770002</v>
      </c>
      <c r="E40" s="36">
        <f>SUM(E41:E49)</f>
        <v>770002</v>
      </c>
      <c r="F40" s="114" t="s">
        <v>70</v>
      </c>
      <c r="G40" s="46"/>
      <c r="H40" s="46"/>
    </row>
    <row r="41" spans="1:8" ht="89.25" customHeight="1" x14ac:dyDescent="0.25">
      <c r="B41" s="19"/>
      <c r="C41" s="20" t="s">
        <v>15</v>
      </c>
      <c r="D41" s="34">
        <v>345850</v>
      </c>
      <c r="E41" s="34">
        <v>345850</v>
      </c>
      <c r="F41" s="114"/>
      <c r="G41" s="48" t="s">
        <v>512</v>
      </c>
      <c r="H41" s="110" t="s">
        <v>475</v>
      </c>
    </row>
    <row r="42" spans="1:8" ht="45" x14ac:dyDescent="0.25">
      <c r="B42" s="19"/>
      <c r="C42" s="20" t="s">
        <v>24</v>
      </c>
      <c r="D42" s="34">
        <v>252302</v>
      </c>
      <c r="E42" s="34">
        <v>252302</v>
      </c>
      <c r="F42" s="114"/>
      <c r="G42" s="48" t="s">
        <v>513</v>
      </c>
      <c r="H42" s="110"/>
    </row>
    <row r="43" spans="1:8" ht="60" x14ac:dyDescent="0.25">
      <c r="B43" s="19"/>
      <c r="C43" s="20" t="s">
        <v>23</v>
      </c>
      <c r="D43" s="34">
        <v>126000</v>
      </c>
      <c r="E43" s="34">
        <v>126000</v>
      </c>
      <c r="F43" s="114"/>
      <c r="G43" s="48" t="s">
        <v>514</v>
      </c>
      <c r="H43" s="110"/>
    </row>
    <row r="44" spans="1:8" ht="30" x14ac:dyDescent="0.25">
      <c r="B44" s="19"/>
      <c r="C44" s="20" t="s">
        <v>22</v>
      </c>
      <c r="D44" s="34">
        <v>510</v>
      </c>
      <c r="E44" s="34">
        <v>510</v>
      </c>
      <c r="F44" s="114"/>
      <c r="G44" s="48" t="s">
        <v>515</v>
      </c>
      <c r="H44" s="48" t="s">
        <v>476</v>
      </c>
    </row>
    <row r="45" spans="1:8" ht="57" customHeight="1" x14ac:dyDescent="0.25">
      <c r="B45" s="19"/>
      <c r="C45" s="20" t="s">
        <v>16</v>
      </c>
      <c r="D45" s="34">
        <v>23500</v>
      </c>
      <c r="E45" s="34">
        <v>23500</v>
      </c>
      <c r="F45" s="114"/>
      <c r="G45" s="48" t="s">
        <v>516</v>
      </c>
      <c r="H45" s="48" t="s">
        <v>71</v>
      </c>
    </row>
    <row r="46" spans="1:8" ht="45" x14ac:dyDescent="0.25">
      <c r="B46" s="19"/>
      <c r="C46" s="20" t="s">
        <v>21</v>
      </c>
      <c r="D46" s="34">
        <v>13500</v>
      </c>
      <c r="E46" s="34">
        <v>13500</v>
      </c>
      <c r="F46" s="114"/>
      <c r="G46" s="79" t="s">
        <v>517</v>
      </c>
      <c r="H46" s="79" t="s">
        <v>71</v>
      </c>
    </row>
    <row r="47" spans="1:8" ht="45" x14ac:dyDescent="0.25">
      <c r="B47" s="19"/>
      <c r="C47" s="20" t="s">
        <v>20</v>
      </c>
      <c r="D47" s="34">
        <v>1500</v>
      </c>
      <c r="E47" s="34">
        <v>1500</v>
      </c>
      <c r="F47" s="114"/>
      <c r="G47" s="79" t="s">
        <v>518</v>
      </c>
      <c r="H47" s="79" t="s">
        <v>71</v>
      </c>
    </row>
    <row r="48" spans="1:8" ht="45" x14ac:dyDescent="0.25">
      <c r="B48" s="19"/>
      <c r="C48" s="20" t="s">
        <v>17</v>
      </c>
      <c r="D48" s="34">
        <v>5400</v>
      </c>
      <c r="E48" s="34">
        <v>5400</v>
      </c>
      <c r="F48" s="114"/>
      <c r="G48" s="76" t="s">
        <v>519</v>
      </c>
      <c r="H48" s="79" t="s">
        <v>71</v>
      </c>
    </row>
    <row r="49" spans="2:8" ht="30" x14ac:dyDescent="0.25">
      <c r="B49" s="19"/>
      <c r="C49" s="20" t="s">
        <v>18</v>
      </c>
      <c r="D49" s="34">
        <v>1440</v>
      </c>
      <c r="E49" s="34">
        <v>1440</v>
      </c>
      <c r="F49" s="114"/>
      <c r="G49" s="90" t="s">
        <v>520</v>
      </c>
      <c r="H49" s="79" t="s">
        <v>72</v>
      </c>
    </row>
    <row r="50" spans="2:8" ht="163.5" customHeight="1" x14ac:dyDescent="0.25">
      <c r="B50" s="16" t="s">
        <v>308</v>
      </c>
      <c r="C50" s="17" t="s">
        <v>19</v>
      </c>
      <c r="D50" s="36">
        <f t="shared" ref="D50:E50" si="1">SUM(D51:D64)</f>
        <v>35890</v>
      </c>
      <c r="E50" s="36">
        <f t="shared" si="1"/>
        <v>35890</v>
      </c>
      <c r="F50" s="46" t="s">
        <v>73</v>
      </c>
      <c r="G50" s="46" t="s">
        <v>521</v>
      </c>
      <c r="H50" s="46" t="s">
        <v>477</v>
      </c>
    </row>
    <row r="51" spans="2:8" ht="138" customHeight="1" x14ac:dyDescent="0.25">
      <c r="B51" s="19"/>
      <c r="C51" s="20" t="s">
        <v>422</v>
      </c>
      <c r="D51" s="37">
        <v>2000</v>
      </c>
      <c r="E51" s="37">
        <v>2000</v>
      </c>
      <c r="F51" s="50" t="s">
        <v>478</v>
      </c>
      <c r="G51" s="91" t="s">
        <v>479</v>
      </c>
      <c r="H51" s="49" t="s">
        <v>480</v>
      </c>
    </row>
    <row r="52" spans="2:8" ht="74.25" customHeight="1" x14ac:dyDescent="0.25">
      <c r="B52" s="19"/>
      <c r="C52" s="20" t="s">
        <v>46</v>
      </c>
      <c r="D52" s="37">
        <v>2500</v>
      </c>
      <c r="E52" s="37">
        <v>2500</v>
      </c>
      <c r="F52" s="50" t="s">
        <v>481</v>
      </c>
      <c r="G52" s="91" t="s">
        <v>482</v>
      </c>
      <c r="H52" s="51" t="s">
        <v>483</v>
      </c>
    </row>
    <row r="53" spans="2:8" ht="90" customHeight="1" x14ac:dyDescent="0.25">
      <c r="B53" s="19"/>
      <c r="C53" s="20" t="s">
        <v>423</v>
      </c>
      <c r="D53" s="37">
        <v>3500</v>
      </c>
      <c r="E53" s="37">
        <v>3500</v>
      </c>
      <c r="F53" s="50" t="s">
        <v>74</v>
      </c>
      <c r="G53" s="91" t="s">
        <v>484</v>
      </c>
      <c r="H53" s="51" t="s">
        <v>485</v>
      </c>
    </row>
    <row r="54" spans="2:8" ht="75" x14ac:dyDescent="0.25">
      <c r="B54" s="19"/>
      <c r="C54" s="20" t="s">
        <v>47</v>
      </c>
      <c r="D54" s="37">
        <v>40</v>
      </c>
      <c r="E54" s="37">
        <v>40</v>
      </c>
      <c r="F54" s="50" t="s">
        <v>486</v>
      </c>
      <c r="G54" s="92" t="s">
        <v>487</v>
      </c>
      <c r="H54" s="71" t="s">
        <v>285</v>
      </c>
    </row>
    <row r="55" spans="2:8" ht="45" x14ac:dyDescent="0.25">
      <c r="B55" s="19"/>
      <c r="C55" s="20" t="s">
        <v>48</v>
      </c>
      <c r="D55" s="37">
        <v>6500</v>
      </c>
      <c r="E55" s="37">
        <v>6500</v>
      </c>
      <c r="F55" s="50" t="s">
        <v>488</v>
      </c>
      <c r="G55" s="91" t="s">
        <v>489</v>
      </c>
      <c r="H55" s="51" t="s">
        <v>490</v>
      </c>
    </row>
    <row r="56" spans="2:8" ht="64.5" customHeight="1" x14ac:dyDescent="0.25">
      <c r="B56" s="19"/>
      <c r="C56" s="20" t="s">
        <v>49</v>
      </c>
      <c r="D56" s="37">
        <v>5500</v>
      </c>
      <c r="E56" s="37">
        <v>5500</v>
      </c>
      <c r="F56" s="50" t="s">
        <v>491</v>
      </c>
      <c r="G56" s="91" t="s">
        <v>492</v>
      </c>
      <c r="H56" s="48" t="s">
        <v>493</v>
      </c>
    </row>
    <row r="57" spans="2:8" ht="54.75" customHeight="1" x14ac:dyDescent="0.25">
      <c r="B57" s="19"/>
      <c r="C57" s="20" t="s">
        <v>50</v>
      </c>
      <c r="D57" s="37">
        <v>50</v>
      </c>
      <c r="E57" s="37">
        <v>50</v>
      </c>
      <c r="F57" s="89" t="s">
        <v>494</v>
      </c>
      <c r="G57" s="93" t="s">
        <v>75</v>
      </c>
      <c r="H57" s="52" t="s">
        <v>81</v>
      </c>
    </row>
    <row r="58" spans="2:8" ht="105" x14ac:dyDescent="0.25">
      <c r="B58" s="19"/>
      <c r="C58" s="20" t="s">
        <v>51</v>
      </c>
      <c r="D58" s="37">
        <v>380</v>
      </c>
      <c r="E58" s="37">
        <v>380</v>
      </c>
      <c r="F58" s="50" t="s">
        <v>495</v>
      </c>
      <c r="G58" s="91" t="s">
        <v>82</v>
      </c>
      <c r="H58" s="51" t="s">
        <v>82</v>
      </c>
    </row>
    <row r="59" spans="2:8" ht="78.75" customHeight="1" x14ac:dyDescent="0.25">
      <c r="B59" s="19"/>
      <c r="C59" s="20" t="s">
        <v>52</v>
      </c>
      <c r="D59" s="37">
        <v>9200</v>
      </c>
      <c r="E59" s="37">
        <v>9200</v>
      </c>
      <c r="F59" s="50" t="s">
        <v>496</v>
      </c>
      <c r="G59" s="91" t="s">
        <v>83</v>
      </c>
      <c r="H59" s="50" t="s">
        <v>497</v>
      </c>
    </row>
    <row r="60" spans="2:8" ht="189.75" customHeight="1" x14ac:dyDescent="0.25">
      <c r="B60" s="19"/>
      <c r="C60" s="20" t="s">
        <v>53</v>
      </c>
      <c r="D60" s="37">
        <v>2700</v>
      </c>
      <c r="E60" s="37">
        <v>2700</v>
      </c>
      <c r="F60" s="50" t="s">
        <v>76</v>
      </c>
      <c r="G60" s="91" t="s">
        <v>498</v>
      </c>
      <c r="H60" s="51" t="s">
        <v>498</v>
      </c>
    </row>
    <row r="61" spans="2:8" ht="107.25" customHeight="1" x14ac:dyDescent="0.25">
      <c r="B61" s="19"/>
      <c r="C61" s="20" t="s">
        <v>54</v>
      </c>
      <c r="D61" s="37">
        <v>900</v>
      </c>
      <c r="E61" s="37">
        <v>900</v>
      </c>
      <c r="F61" s="50" t="s">
        <v>77</v>
      </c>
      <c r="G61" s="91" t="s">
        <v>499</v>
      </c>
      <c r="H61" s="49" t="s">
        <v>84</v>
      </c>
    </row>
    <row r="62" spans="2:8" ht="105" customHeight="1" x14ac:dyDescent="0.25">
      <c r="B62" s="19"/>
      <c r="C62" s="20" t="s">
        <v>55</v>
      </c>
      <c r="D62" s="37">
        <v>2100</v>
      </c>
      <c r="E62" s="37">
        <v>2100</v>
      </c>
      <c r="F62" s="50" t="s">
        <v>78</v>
      </c>
      <c r="G62" s="91" t="s">
        <v>500</v>
      </c>
      <c r="H62" s="49" t="s">
        <v>500</v>
      </c>
    </row>
    <row r="63" spans="2:8" ht="45" x14ac:dyDescent="0.25">
      <c r="B63" s="19"/>
      <c r="C63" s="20" t="s">
        <v>501</v>
      </c>
      <c r="D63" s="37">
        <v>260</v>
      </c>
      <c r="E63" s="37">
        <v>260</v>
      </c>
      <c r="F63" s="50" t="s">
        <v>79</v>
      </c>
      <c r="G63" s="91" t="s">
        <v>502</v>
      </c>
      <c r="H63" s="49" t="s">
        <v>503</v>
      </c>
    </row>
    <row r="64" spans="2:8" ht="30" x14ac:dyDescent="0.25">
      <c r="B64" s="19"/>
      <c r="C64" s="20" t="s">
        <v>424</v>
      </c>
      <c r="D64" s="37">
        <v>260</v>
      </c>
      <c r="E64" s="37">
        <v>260</v>
      </c>
      <c r="F64" s="50" t="s">
        <v>80</v>
      </c>
      <c r="G64" s="93" t="s">
        <v>85</v>
      </c>
      <c r="H64" s="49" t="s">
        <v>85</v>
      </c>
    </row>
    <row r="65" spans="1:8" ht="80.25" customHeight="1" x14ac:dyDescent="0.25">
      <c r="B65" s="16" t="s">
        <v>309</v>
      </c>
      <c r="C65" s="17" t="s">
        <v>33</v>
      </c>
      <c r="D65" s="35">
        <v>46500</v>
      </c>
      <c r="E65" s="35">
        <v>46500</v>
      </c>
      <c r="F65" s="50" t="s">
        <v>504</v>
      </c>
      <c r="G65" s="88" t="s">
        <v>505</v>
      </c>
      <c r="H65" s="48" t="s">
        <v>71</v>
      </c>
    </row>
    <row r="66" spans="1:8" ht="262.5" customHeight="1" x14ac:dyDescent="0.25">
      <c r="A66" s="11"/>
      <c r="B66" s="16" t="s">
        <v>310</v>
      </c>
      <c r="C66" s="17" t="s">
        <v>311</v>
      </c>
      <c r="D66" s="35">
        <v>6500</v>
      </c>
      <c r="E66" s="35">
        <v>6500</v>
      </c>
      <c r="F66" s="50" t="s">
        <v>506</v>
      </c>
      <c r="G66" s="91" t="s">
        <v>507</v>
      </c>
      <c r="H66" s="50" t="s">
        <v>508</v>
      </c>
    </row>
    <row r="67" spans="1:8" ht="42.75" customHeight="1" x14ac:dyDescent="0.25">
      <c r="B67" s="41" t="s">
        <v>312</v>
      </c>
      <c r="C67" s="42" t="s">
        <v>313</v>
      </c>
      <c r="D67" s="43">
        <f>D68+D69+D142+D193</f>
        <v>1044565</v>
      </c>
      <c r="E67" s="43">
        <f>E68+E69+E142+E193</f>
        <v>1044565</v>
      </c>
      <c r="F67" s="45"/>
      <c r="G67" s="45"/>
      <c r="H67" s="45"/>
    </row>
    <row r="68" spans="1:8" ht="99" customHeight="1" x14ac:dyDescent="0.25">
      <c r="B68" s="16" t="s">
        <v>314</v>
      </c>
      <c r="C68" s="17" t="s">
        <v>25</v>
      </c>
      <c r="D68" s="36">
        <v>754000</v>
      </c>
      <c r="E68" s="36">
        <v>754000</v>
      </c>
      <c r="F68" s="48" t="s">
        <v>86</v>
      </c>
      <c r="G68" s="48" t="s">
        <v>522</v>
      </c>
      <c r="H68" s="48" t="s">
        <v>523</v>
      </c>
    </row>
    <row r="69" spans="1:8" ht="30.75" customHeight="1" x14ac:dyDescent="0.25">
      <c r="B69" s="16" t="s">
        <v>315</v>
      </c>
      <c r="C69" s="17" t="s">
        <v>6</v>
      </c>
      <c r="D69" s="36">
        <f>D70+D78+D85+D91+D96+D99+D107+D112+D119+D127+D137</f>
        <v>89400</v>
      </c>
      <c r="E69" s="36">
        <f>E70+E78+E85+E91+E96+E99+E107+E112+E119+E127+E137</f>
        <v>89400</v>
      </c>
      <c r="F69" s="22"/>
      <c r="G69" s="48"/>
      <c r="H69" s="48"/>
    </row>
    <row r="70" spans="1:8" ht="38.25" customHeight="1" x14ac:dyDescent="0.25">
      <c r="B70" s="16" t="s">
        <v>316</v>
      </c>
      <c r="C70" s="14" t="s">
        <v>317</v>
      </c>
      <c r="D70" s="55">
        <f>SUM(D71:D77)</f>
        <v>1800</v>
      </c>
      <c r="E70" s="55">
        <f>SUM(E71:E77)</f>
        <v>1800</v>
      </c>
      <c r="F70" s="53"/>
      <c r="G70" s="53"/>
      <c r="H70" s="53"/>
    </row>
    <row r="71" spans="1:8" ht="64.5" customHeight="1" x14ac:dyDescent="0.25">
      <c r="A71" s="26"/>
      <c r="B71" s="23" t="s">
        <v>110</v>
      </c>
      <c r="C71" s="53" t="s">
        <v>87</v>
      </c>
      <c r="D71" s="36">
        <v>920</v>
      </c>
      <c r="E71" s="38">
        <v>920</v>
      </c>
      <c r="F71" s="106" t="s">
        <v>96</v>
      </c>
      <c r="G71" s="106" t="s">
        <v>525</v>
      </c>
      <c r="H71" s="106" t="s">
        <v>528</v>
      </c>
    </row>
    <row r="72" spans="1:8" ht="96" customHeight="1" x14ac:dyDescent="0.25">
      <c r="A72" s="26"/>
      <c r="B72" s="23" t="s">
        <v>111</v>
      </c>
      <c r="C72" s="53" t="s">
        <v>88</v>
      </c>
      <c r="D72" s="36">
        <v>33</v>
      </c>
      <c r="E72" s="38">
        <v>33</v>
      </c>
      <c r="F72" s="106"/>
      <c r="G72" s="106"/>
      <c r="H72" s="106"/>
    </row>
    <row r="73" spans="1:8" ht="125.25" customHeight="1" x14ac:dyDescent="0.25">
      <c r="A73" s="26"/>
      <c r="B73" s="23" t="s">
        <v>112</v>
      </c>
      <c r="C73" s="53" t="s">
        <v>89</v>
      </c>
      <c r="D73" s="36">
        <v>83</v>
      </c>
      <c r="E73" s="38">
        <v>83</v>
      </c>
      <c r="F73" s="53" t="s">
        <v>93</v>
      </c>
      <c r="G73" s="53" t="s">
        <v>526</v>
      </c>
      <c r="H73" s="53" t="s">
        <v>529</v>
      </c>
    </row>
    <row r="74" spans="1:8" ht="160.5" customHeight="1" x14ac:dyDescent="0.25">
      <c r="A74" s="26"/>
      <c r="B74" s="23" t="s">
        <v>113</v>
      </c>
      <c r="C74" s="53" t="s">
        <v>90</v>
      </c>
      <c r="D74" s="36">
        <v>345</v>
      </c>
      <c r="E74" s="38">
        <v>345</v>
      </c>
      <c r="F74" s="53" t="s">
        <v>94</v>
      </c>
      <c r="G74" s="53" t="s">
        <v>527</v>
      </c>
      <c r="H74" s="53" t="s">
        <v>530</v>
      </c>
    </row>
    <row r="75" spans="1:8" ht="99" customHeight="1" x14ac:dyDescent="0.25">
      <c r="A75" s="26"/>
      <c r="B75" s="23" t="s">
        <v>114</v>
      </c>
      <c r="C75" s="53" t="s">
        <v>91</v>
      </c>
      <c r="D75" s="36">
        <v>117</v>
      </c>
      <c r="E75" s="38">
        <v>117</v>
      </c>
      <c r="F75" s="53" t="s">
        <v>95</v>
      </c>
      <c r="G75" s="53" t="s">
        <v>97</v>
      </c>
      <c r="H75" s="53" t="s">
        <v>530</v>
      </c>
    </row>
    <row r="76" spans="1:8" ht="30" x14ac:dyDescent="0.25">
      <c r="A76" s="26"/>
      <c r="B76" s="23" t="s">
        <v>115</v>
      </c>
      <c r="C76" s="53" t="s">
        <v>92</v>
      </c>
      <c r="D76" s="36">
        <v>202</v>
      </c>
      <c r="E76" s="38">
        <v>202</v>
      </c>
      <c r="F76" s="111" t="s">
        <v>524</v>
      </c>
      <c r="G76" s="53"/>
      <c r="H76" s="53"/>
    </row>
    <row r="77" spans="1:8" ht="30" x14ac:dyDescent="0.25">
      <c r="A77" s="72"/>
      <c r="B77" s="23" t="s">
        <v>369</v>
      </c>
      <c r="C77" s="53" t="s">
        <v>370</v>
      </c>
      <c r="D77" s="36">
        <v>100</v>
      </c>
      <c r="E77" s="38">
        <v>100</v>
      </c>
      <c r="F77" s="106"/>
      <c r="G77" s="53"/>
      <c r="H77" s="53"/>
    </row>
    <row r="78" spans="1:8" ht="40.5" customHeight="1" x14ac:dyDescent="0.25">
      <c r="B78" s="57" t="s">
        <v>318</v>
      </c>
      <c r="C78" s="14" t="s">
        <v>40</v>
      </c>
      <c r="D78" s="59">
        <f>SUM(D79:D84)</f>
        <v>22400</v>
      </c>
      <c r="E78" s="59">
        <f>SUM(E79:E84)</f>
        <v>22400</v>
      </c>
      <c r="F78" s="106" t="s">
        <v>116</v>
      </c>
      <c r="G78" s="53"/>
      <c r="H78" s="53"/>
    </row>
    <row r="79" spans="1:8" ht="90" x14ac:dyDescent="0.25">
      <c r="A79" s="26"/>
      <c r="B79" s="23" t="s">
        <v>98</v>
      </c>
      <c r="C79" s="20" t="s">
        <v>99</v>
      </c>
      <c r="D79" s="58">
        <v>16410</v>
      </c>
      <c r="E79" s="38">
        <v>16410</v>
      </c>
      <c r="F79" s="106"/>
      <c r="G79" s="53" t="s">
        <v>532</v>
      </c>
      <c r="H79" s="53" t="s">
        <v>531</v>
      </c>
    </row>
    <row r="80" spans="1:8" ht="105" x14ac:dyDescent="0.25">
      <c r="A80" s="26"/>
      <c r="B80" s="23" t="s">
        <v>100</v>
      </c>
      <c r="C80" s="20" t="s">
        <v>101</v>
      </c>
      <c r="D80" s="58">
        <v>160</v>
      </c>
      <c r="E80" s="38">
        <v>160</v>
      </c>
      <c r="F80" s="106"/>
      <c r="G80" s="53" t="s">
        <v>533</v>
      </c>
      <c r="H80" s="53" t="s">
        <v>117</v>
      </c>
    </row>
    <row r="81" spans="1:8" ht="105" x14ac:dyDescent="0.25">
      <c r="A81" s="26"/>
      <c r="B81" s="23" t="s">
        <v>102</v>
      </c>
      <c r="C81" s="20" t="s">
        <v>103</v>
      </c>
      <c r="D81" s="58">
        <v>4020</v>
      </c>
      <c r="E81" s="38">
        <v>4020</v>
      </c>
      <c r="F81" s="106"/>
      <c r="G81" s="53" t="s">
        <v>534</v>
      </c>
      <c r="H81" s="53" t="s">
        <v>118</v>
      </c>
    </row>
    <row r="82" spans="1:8" ht="45" x14ac:dyDescent="0.25">
      <c r="A82" s="26"/>
      <c r="B82" s="23" t="s">
        <v>104</v>
      </c>
      <c r="C82" s="20" t="s">
        <v>105</v>
      </c>
      <c r="D82" s="58">
        <v>1280</v>
      </c>
      <c r="E82" s="38">
        <v>1280</v>
      </c>
      <c r="F82" s="106"/>
      <c r="G82" s="53" t="s">
        <v>535</v>
      </c>
      <c r="H82" s="53" t="s">
        <v>119</v>
      </c>
    </row>
    <row r="83" spans="1:8" ht="75" x14ac:dyDescent="0.25">
      <c r="A83" s="26"/>
      <c r="B83" s="23" t="s">
        <v>106</v>
      </c>
      <c r="C83" s="20" t="s">
        <v>107</v>
      </c>
      <c r="D83" s="58">
        <v>30</v>
      </c>
      <c r="E83" s="38">
        <v>30</v>
      </c>
      <c r="F83" s="106"/>
      <c r="G83" s="53" t="s">
        <v>536</v>
      </c>
      <c r="H83" s="53" t="s">
        <v>120</v>
      </c>
    </row>
    <row r="84" spans="1:8" ht="81" customHeight="1" x14ac:dyDescent="0.25">
      <c r="A84" s="26"/>
      <c r="B84" s="23" t="s">
        <v>108</v>
      </c>
      <c r="C84" s="20" t="s">
        <v>109</v>
      </c>
      <c r="D84" s="58">
        <v>500</v>
      </c>
      <c r="E84" s="38">
        <v>500</v>
      </c>
      <c r="F84" s="106"/>
      <c r="G84" s="53" t="s">
        <v>281</v>
      </c>
      <c r="H84" s="53" t="s">
        <v>121</v>
      </c>
    </row>
    <row r="85" spans="1:8" x14ac:dyDescent="0.25">
      <c r="B85" s="57" t="s">
        <v>319</v>
      </c>
      <c r="C85" s="14" t="s">
        <v>320</v>
      </c>
      <c r="D85" s="59">
        <f>SUM(D86:D90)</f>
        <v>1700</v>
      </c>
      <c r="E85" s="59">
        <f>SUM(E86:E90)</f>
        <v>1700</v>
      </c>
      <c r="F85" s="53"/>
      <c r="G85" s="53"/>
      <c r="H85" s="53"/>
    </row>
    <row r="86" spans="1:8" ht="226.5" customHeight="1" x14ac:dyDescent="0.25">
      <c r="A86" s="26"/>
      <c r="B86" s="23" t="s">
        <v>122</v>
      </c>
      <c r="C86" s="20" t="s">
        <v>371</v>
      </c>
      <c r="D86" s="36">
        <v>553.5</v>
      </c>
      <c r="E86" s="56">
        <v>553.5</v>
      </c>
      <c r="F86" s="53" t="s">
        <v>133</v>
      </c>
      <c r="G86" s="53" t="s">
        <v>538</v>
      </c>
      <c r="H86" s="53" t="s">
        <v>135</v>
      </c>
    </row>
    <row r="87" spans="1:8" ht="75" x14ac:dyDescent="0.25">
      <c r="A87" s="26"/>
      <c r="B87" s="23" t="s">
        <v>123</v>
      </c>
      <c r="C87" s="20" t="s">
        <v>372</v>
      </c>
      <c r="D87" s="36">
        <v>976.5</v>
      </c>
      <c r="E87" s="56">
        <v>976.5</v>
      </c>
      <c r="F87" s="53" t="s">
        <v>132</v>
      </c>
      <c r="G87" s="53" t="s">
        <v>539</v>
      </c>
      <c r="H87" s="53" t="s">
        <v>135</v>
      </c>
    </row>
    <row r="88" spans="1:8" ht="105" x14ac:dyDescent="0.25">
      <c r="A88" s="26"/>
      <c r="B88" s="23" t="s">
        <v>124</v>
      </c>
      <c r="C88" s="20" t="s">
        <v>125</v>
      </c>
      <c r="D88" s="36">
        <v>30</v>
      </c>
      <c r="E88" s="56">
        <v>30</v>
      </c>
      <c r="F88" s="53" t="s">
        <v>131</v>
      </c>
      <c r="G88" s="53" t="s">
        <v>540</v>
      </c>
      <c r="H88" s="53" t="s">
        <v>135</v>
      </c>
    </row>
    <row r="89" spans="1:8" ht="90" x14ac:dyDescent="0.25">
      <c r="A89" s="26"/>
      <c r="B89" s="23" t="s">
        <v>126</v>
      </c>
      <c r="C89" s="20" t="s">
        <v>127</v>
      </c>
      <c r="D89" s="36">
        <v>30</v>
      </c>
      <c r="E89" s="56">
        <v>30</v>
      </c>
      <c r="F89" s="53" t="s">
        <v>130</v>
      </c>
      <c r="G89" s="53" t="s">
        <v>541</v>
      </c>
      <c r="H89" s="53" t="s">
        <v>537</v>
      </c>
    </row>
    <row r="90" spans="1:8" ht="95.25" customHeight="1" x14ac:dyDescent="0.25">
      <c r="A90" s="26"/>
      <c r="B90" s="23" t="s">
        <v>128</v>
      </c>
      <c r="C90" s="20" t="s">
        <v>373</v>
      </c>
      <c r="D90" s="36">
        <v>110</v>
      </c>
      <c r="E90" s="56">
        <v>110</v>
      </c>
      <c r="F90" s="53" t="s">
        <v>129</v>
      </c>
      <c r="G90" s="53" t="s">
        <v>542</v>
      </c>
      <c r="H90" s="53" t="s">
        <v>135</v>
      </c>
    </row>
    <row r="91" spans="1:8" ht="45" customHeight="1" x14ac:dyDescent="0.25">
      <c r="B91" s="57" t="s">
        <v>321</v>
      </c>
      <c r="C91" s="14" t="s">
        <v>322</v>
      </c>
      <c r="D91" s="59">
        <f>SUM(D92:D95)</f>
        <v>1800</v>
      </c>
      <c r="E91" s="59">
        <f>SUM(E92:E95)</f>
        <v>1800</v>
      </c>
      <c r="F91" s="53"/>
      <c r="G91" s="53"/>
      <c r="H91" s="53"/>
    </row>
    <row r="92" spans="1:8" ht="45" customHeight="1" x14ac:dyDescent="0.25">
      <c r="A92" s="26"/>
      <c r="B92" s="23" t="s">
        <v>136</v>
      </c>
      <c r="C92" s="20" t="s">
        <v>137</v>
      </c>
      <c r="D92" s="34">
        <v>1460</v>
      </c>
      <c r="E92" s="38">
        <v>1460</v>
      </c>
      <c r="F92" s="107" t="s">
        <v>543</v>
      </c>
      <c r="G92" s="53" t="s">
        <v>545</v>
      </c>
      <c r="H92" s="106" t="s">
        <v>134</v>
      </c>
    </row>
    <row r="93" spans="1:8" ht="219" customHeight="1" x14ac:dyDescent="0.25">
      <c r="A93" s="26"/>
      <c r="B93" s="23" t="s">
        <v>138</v>
      </c>
      <c r="C93" s="20" t="s">
        <v>375</v>
      </c>
      <c r="D93" s="34">
        <v>128</v>
      </c>
      <c r="E93" s="38">
        <v>128</v>
      </c>
      <c r="F93" s="107"/>
      <c r="G93" s="53" t="s">
        <v>546</v>
      </c>
      <c r="H93" s="106"/>
    </row>
    <row r="94" spans="1:8" ht="75" x14ac:dyDescent="0.25">
      <c r="A94" s="26"/>
      <c r="B94" s="23" t="s">
        <v>139</v>
      </c>
      <c r="C94" s="20" t="s">
        <v>376</v>
      </c>
      <c r="D94" s="34">
        <v>200</v>
      </c>
      <c r="E94" s="38">
        <v>200</v>
      </c>
      <c r="F94" s="107"/>
      <c r="G94" s="53" t="s">
        <v>547</v>
      </c>
      <c r="H94" s="53" t="s">
        <v>544</v>
      </c>
    </row>
    <row r="95" spans="1:8" ht="30" x14ac:dyDescent="0.25">
      <c r="A95" s="72"/>
      <c r="B95" s="23" t="s">
        <v>374</v>
      </c>
      <c r="C95" s="20" t="s">
        <v>377</v>
      </c>
      <c r="D95" s="34">
        <v>12</v>
      </c>
      <c r="E95" s="38">
        <v>12</v>
      </c>
      <c r="F95" s="107"/>
      <c r="G95" s="53"/>
      <c r="H95" s="53"/>
    </row>
    <row r="96" spans="1:8" ht="217.5" customHeight="1" x14ac:dyDescent="0.25">
      <c r="B96" s="57" t="s">
        <v>323</v>
      </c>
      <c r="C96" s="14" t="s">
        <v>324</v>
      </c>
      <c r="D96" s="35">
        <f>D97+D98</f>
        <v>260</v>
      </c>
      <c r="E96" s="35">
        <f>E97+E98</f>
        <v>260</v>
      </c>
      <c r="F96" s="107" t="s">
        <v>140</v>
      </c>
      <c r="G96" s="107" t="s">
        <v>549</v>
      </c>
      <c r="H96" s="107" t="s">
        <v>548</v>
      </c>
    </row>
    <row r="97" spans="1:8" ht="57" customHeight="1" x14ac:dyDescent="0.25">
      <c r="A97" s="73"/>
      <c r="B97" s="23" t="s">
        <v>425</v>
      </c>
      <c r="C97" s="20" t="s">
        <v>426</v>
      </c>
      <c r="D97" s="35">
        <v>170</v>
      </c>
      <c r="E97" s="59">
        <v>170</v>
      </c>
      <c r="F97" s="107"/>
      <c r="G97" s="107"/>
      <c r="H97" s="107"/>
    </row>
    <row r="98" spans="1:8" ht="58.5" customHeight="1" x14ac:dyDescent="0.25">
      <c r="A98" s="73"/>
      <c r="B98" s="23" t="s">
        <v>427</v>
      </c>
      <c r="C98" s="20" t="s">
        <v>428</v>
      </c>
      <c r="D98" s="35">
        <v>90</v>
      </c>
      <c r="E98" s="59">
        <v>90</v>
      </c>
      <c r="F98" s="107"/>
      <c r="G98" s="107"/>
      <c r="H98" s="107"/>
    </row>
    <row r="99" spans="1:8" ht="27.75" customHeight="1" x14ac:dyDescent="0.25">
      <c r="B99" s="16" t="s">
        <v>325</v>
      </c>
      <c r="C99" s="61" t="s">
        <v>326</v>
      </c>
      <c r="D99" s="55">
        <f>SUM(D100:D106)</f>
        <v>15670</v>
      </c>
      <c r="E99" s="55">
        <f>SUM(E100:E106)</f>
        <v>15670</v>
      </c>
      <c r="F99" s="53"/>
      <c r="G99" s="53"/>
      <c r="H99" s="53"/>
    </row>
    <row r="100" spans="1:8" ht="118.5" customHeight="1" x14ac:dyDescent="0.25">
      <c r="A100" s="26"/>
      <c r="B100" s="24" t="s">
        <v>141</v>
      </c>
      <c r="C100" s="25" t="s">
        <v>378</v>
      </c>
      <c r="D100" s="58">
        <v>3121</v>
      </c>
      <c r="E100" s="38">
        <v>3121</v>
      </c>
      <c r="F100" s="106" t="s">
        <v>557</v>
      </c>
      <c r="G100" s="53" t="s">
        <v>550</v>
      </c>
      <c r="H100" s="103" t="s">
        <v>559</v>
      </c>
    </row>
    <row r="101" spans="1:8" ht="177.75" customHeight="1" x14ac:dyDescent="0.25">
      <c r="A101" s="26"/>
      <c r="B101" s="24" t="s">
        <v>142</v>
      </c>
      <c r="C101" s="25" t="s">
        <v>381</v>
      </c>
      <c r="D101" s="58">
        <v>1312</v>
      </c>
      <c r="E101" s="38">
        <v>1312</v>
      </c>
      <c r="F101" s="106"/>
      <c r="G101" s="53" t="s">
        <v>552</v>
      </c>
      <c r="H101" s="53"/>
    </row>
    <row r="102" spans="1:8" ht="45" customHeight="1" x14ac:dyDescent="0.25">
      <c r="A102" s="26"/>
      <c r="B102" s="24" t="s">
        <v>143</v>
      </c>
      <c r="C102" s="25" t="s">
        <v>144</v>
      </c>
      <c r="D102" s="58">
        <v>9500</v>
      </c>
      <c r="E102" s="38">
        <v>9500</v>
      </c>
      <c r="F102" s="106"/>
      <c r="G102" s="53" t="s">
        <v>553</v>
      </c>
      <c r="H102" s="53" t="s">
        <v>151</v>
      </c>
    </row>
    <row r="103" spans="1:8" ht="60.75" customHeight="1" x14ac:dyDescent="0.25">
      <c r="A103" s="26"/>
      <c r="B103" s="24" t="s">
        <v>145</v>
      </c>
      <c r="C103" s="25" t="s">
        <v>146</v>
      </c>
      <c r="D103" s="58">
        <v>39.200000000000003</v>
      </c>
      <c r="E103" s="38">
        <v>39.200000000000003</v>
      </c>
      <c r="F103" s="106"/>
      <c r="G103" s="53" t="s">
        <v>551</v>
      </c>
      <c r="H103" s="53" t="s">
        <v>152</v>
      </c>
    </row>
    <row r="104" spans="1:8" ht="60" x14ac:dyDescent="0.25">
      <c r="A104" s="26"/>
      <c r="B104" s="24" t="s">
        <v>147</v>
      </c>
      <c r="C104" s="25" t="s">
        <v>148</v>
      </c>
      <c r="D104" s="58">
        <v>37.799999999999997</v>
      </c>
      <c r="E104" s="38">
        <v>37.799999999999997</v>
      </c>
      <c r="F104" s="106"/>
      <c r="G104" s="53" t="s">
        <v>554</v>
      </c>
      <c r="H104" s="53" t="s">
        <v>153</v>
      </c>
    </row>
    <row r="105" spans="1:8" ht="114" customHeight="1" x14ac:dyDescent="0.25">
      <c r="A105" s="26"/>
      <c r="B105" s="24" t="s">
        <v>149</v>
      </c>
      <c r="C105" s="25" t="s">
        <v>379</v>
      </c>
      <c r="D105" s="58">
        <v>1250</v>
      </c>
      <c r="E105" s="38">
        <v>1250</v>
      </c>
      <c r="F105" s="106"/>
      <c r="G105" s="53" t="s">
        <v>555</v>
      </c>
      <c r="H105" s="53" t="s">
        <v>558</v>
      </c>
    </row>
    <row r="106" spans="1:8" ht="75" x14ac:dyDescent="0.25">
      <c r="A106" s="26"/>
      <c r="B106" s="24" t="s">
        <v>150</v>
      </c>
      <c r="C106" s="25" t="s">
        <v>380</v>
      </c>
      <c r="D106" s="58">
        <v>410</v>
      </c>
      <c r="E106" s="38">
        <v>410</v>
      </c>
      <c r="F106" s="106"/>
      <c r="G106" s="53" t="s">
        <v>556</v>
      </c>
      <c r="H106" s="53" t="s">
        <v>548</v>
      </c>
    </row>
    <row r="107" spans="1:8" ht="35.25" customHeight="1" thickBot="1" x14ac:dyDescent="0.3">
      <c r="B107" s="74" t="s">
        <v>327</v>
      </c>
      <c r="C107" s="75" t="s">
        <v>328</v>
      </c>
      <c r="D107" s="55">
        <f>SUM(D108:D111)</f>
        <v>12520</v>
      </c>
      <c r="E107" s="55">
        <f>SUM(E108:E111)</f>
        <v>12520</v>
      </c>
      <c r="F107" s="53"/>
      <c r="G107" s="53"/>
      <c r="H107" s="53"/>
    </row>
    <row r="108" spans="1:8" ht="319.5" customHeight="1" thickTop="1" x14ac:dyDescent="0.25">
      <c r="A108" s="44"/>
      <c r="B108" s="65" t="s">
        <v>154</v>
      </c>
      <c r="C108" s="25" t="s">
        <v>155</v>
      </c>
      <c r="D108" s="58">
        <v>3880</v>
      </c>
      <c r="E108" s="38">
        <v>3880</v>
      </c>
      <c r="F108" s="107" t="s">
        <v>564</v>
      </c>
      <c r="G108" s="62" t="s">
        <v>560</v>
      </c>
      <c r="H108" s="53" t="s">
        <v>565</v>
      </c>
    </row>
    <row r="109" spans="1:8" ht="45" customHeight="1" x14ac:dyDescent="0.25">
      <c r="A109" s="44"/>
      <c r="B109" s="24" t="s">
        <v>156</v>
      </c>
      <c r="C109" s="25" t="s">
        <v>157</v>
      </c>
      <c r="D109" s="58">
        <v>4000</v>
      </c>
      <c r="E109" s="38">
        <v>4000</v>
      </c>
      <c r="F109" s="107"/>
      <c r="G109" s="62" t="s">
        <v>561</v>
      </c>
      <c r="H109" s="106" t="s">
        <v>548</v>
      </c>
    </row>
    <row r="110" spans="1:8" ht="68.25" customHeight="1" x14ac:dyDescent="0.25">
      <c r="A110" s="44"/>
      <c r="B110" s="24" t="s">
        <v>158</v>
      </c>
      <c r="C110" s="25" t="s">
        <v>159</v>
      </c>
      <c r="D110" s="58">
        <v>2450</v>
      </c>
      <c r="E110" s="38">
        <v>2450</v>
      </c>
      <c r="F110" s="107"/>
      <c r="G110" s="62" t="s">
        <v>562</v>
      </c>
      <c r="H110" s="106"/>
    </row>
    <row r="111" spans="1:8" ht="60.75" customHeight="1" x14ac:dyDescent="0.25">
      <c r="A111" s="44"/>
      <c r="B111" s="24" t="s">
        <v>160</v>
      </c>
      <c r="C111" s="25" t="s">
        <v>382</v>
      </c>
      <c r="D111" s="36">
        <v>2190</v>
      </c>
      <c r="E111" s="38">
        <v>2190</v>
      </c>
      <c r="F111" s="107"/>
      <c r="G111" s="62" t="s">
        <v>563</v>
      </c>
      <c r="H111" s="106"/>
    </row>
    <row r="112" spans="1:8" ht="37.5" customHeight="1" x14ac:dyDescent="0.25">
      <c r="B112" s="16" t="s">
        <v>329</v>
      </c>
      <c r="C112" s="60" t="s">
        <v>330</v>
      </c>
      <c r="D112" s="55">
        <f>SUM(D113:D118)</f>
        <v>8000</v>
      </c>
      <c r="E112" s="55">
        <f>SUM(E113:E118)</f>
        <v>8000</v>
      </c>
      <c r="F112" s="53"/>
      <c r="G112" s="53"/>
      <c r="H112" s="53"/>
    </row>
    <row r="113" spans="1:8" ht="120" customHeight="1" x14ac:dyDescent="0.25">
      <c r="A113" s="44"/>
      <c r="B113" s="24" t="s">
        <v>161</v>
      </c>
      <c r="C113" s="25" t="s">
        <v>162</v>
      </c>
      <c r="D113" s="58">
        <v>5963</v>
      </c>
      <c r="E113" s="38">
        <v>5963</v>
      </c>
      <c r="F113" s="108" t="s">
        <v>566</v>
      </c>
      <c r="G113" s="53" t="s">
        <v>570</v>
      </c>
      <c r="H113" s="53" t="s">
        <v>567</v>
      </c>
    </row>
    <row r="114" spans="1:8" ht="105.75" customHeight="1" x14ac:dyDescent="0.25">
      <c r="A114" s="44"/>
      <c r="B114" s="24" t="s">
        <v>163</v>
      </c>
      <c r="C114" s="25" t="s">
        <v>164</v>
      </c>
      <c r="D114" s="58">
        <v>413</v>
      </c>
      <c r="E114" s="38">
        <v>413</v>
      </c>
      <c r="F114" s="108"/>
      <c r="G114" s="53" t="s">
        <v>571</v>
      </c>
      <c r="H114" s="53" t="s">
        <v>572</v>
      </c>
    </row>
    <row r="115" spans="1:8" ht="60" x14ac:dyDescent="0.25">
      <c r="A115" s="44"/>
      <c r="B115" s="24" t="s">
        <v>165</v>
      </c>
      <c r="C115" s="25" t="s">
        <v>383</v>
      </c>
      <c r="D115" s="58">
        <v>374</v>
      </c>
      <c r="E115" s="38">
        <v>374</v>
      </c>
      <c r="F115" s="108"/>
      <c r="G115" s="53" t="s">
        <v>573</v>
      </c>
      <c r="H115" s="53" t="s">
        <v>565</v>
      </c>
    </row>
    <row r="116" spans="1:8" ht="45" x14ac:dyDescent="0.25">
      <c r="A116" s="44"/>
      <c r="B116" s="24" t="s">
        <v>166</v>
      </c>
      <c r="C116" s="25" t="s">
        <v>167</v>
      </c>
      <c r="D116" s="58">
        <v>900</v>
      </c>
      <c r="E116" s="38">
        <v>900</v>
      </c>
      <c r="F116" s="108"/>
      <c r="G116" s="53" t="s">
        <v>574</v>
      </c>
      <c r="H116" s="53" t="s">
        <v>565</v>
      </c>
    </row>
    <row r="117" spans="1:8" ht="30" x14ac:dyDescent="0.3">
      <c r="A117" s="44"/>
      <c r="B117" s="24" t="s">
        <v>168</v>
      </c>
      <c r="C117" s="25" t="s">
        <v>169</v>
      </c>
      <c r="D117" s="58">
        <v>100</v>
      </c>
      <c r="E117" s="38">
        <v>100</v>
      </c>
      <c r="F117" s="108"/>
      <c r="G117" s="53" t="s">
        <v>575</v>
      </c>
      <c r="H117" s="104" t="s">
        <v>568</v>
      </c>
    </row>
    <row r="118" spans="1:8" ht="133.5" customHeight="1" x14ac:dyDescent="0.25">
      <c r="A118" s="44"/>
      <c r="B118" s="24" t="s">
        <v>170</v>
      </c>
      <c r="C118" s="25" t="s">
        <v>384</v>
      </c>
      <c r="D118" s="58">
        <v>250</v>
      </c>
      <c r="E118" s="38">
        <v>250</v>
      </c>
      <c r="F118" s="108"/>
      <c r="G118" s="53" t="s">
        <v>576</v>
      </c>
      <c r="H118" s="53" t="s">
        <v>569</v>
      </c>
    </row>
    <row r="119" spans="1:8" ht="36.75" customHeight="1" x14ac:dyDescent="0.25">
      <c r="B119" s="16" t="s">
        <v>331</v>
      </c>
      <c r="C119" s="60" t="s">
        <v>332</v>
      </c>
      <c r="D119" s="59">
        <f>SUM(D120:D126)</f>
        <v>12150</v>
      </c>
      <c r="E119" s="59">
        <f>SUM(E120:E126)</f>
        <v>12150</v>
      </c>
      <c r="F119" s="53"/>
      <c r="G119" s="53"/>
      <c r="H119" s="53"/>
    </row>
    <row r="120" spans="1:8" ht="105" customHeight="1" x14ac:dyDescent="0.25">
      <c r="A120" s="44"/>
      <c r="B120" s="24" t="s">
        <v>171</v>
      </c>
      <c r="C120" s="25" t="s">
        <v>172</v>
      </c>
      <c r="D120" s="36">
        <v>3200</v>
      </c>
      <c r="E120" s="38">
        <v>3200</v>
      </c>
      <c r="F120" s="107" t="s">
        <v>583</v>
      </c>
      <c r="G120" s="62" t="s">
        <v>577</v>
      </c>
      <c r="H120" s="53" t="s">
        <v>584</v>
      </c>
    </row>
    <row r="121" spans="1:8" ht="78.75" customHeight="1" x14ac:dyDescent="0.25">
      <c r="A121" s="44"/>
      <c r="B121" s="24" t="s">
        <v>173</v>
      </c>
      <c r="C121" s="25" t="s">
        <v>385</v>
      </c>
      <c r="D121" s="36">
        <v>7140</v>
      </c>
      <c r="E121" s="38">
        <v>7140</v>
      </c>
      <c r="F121" s="107"/>
      <c r="G121" s="62" t="s">
        <v>578</v>
      </c>
      <c r="H121" s="53" t="s">
        <v>183</v>
      </c>
    </row>
    <row r="122" spans="1:8" ht="45" x14ac:dyDescent="0.25">
      <c r="A122" s="44"/>
      <c r="B122" s="24" t="s">
        <v>174</v>
      </c>
      <c r="C122" s="25" t="s">
        <v>386</v>
      </c>
      <c r="D122" s="36">
        <v>300</v>
      </c>
      <c r="E122" s="38">
        <v>300</v>
      </c>
      <c r="F122" s="107"/>
      <c r="G122" s="62" t="s">
        <v>579</v>
      </c>
      <c r="H122" s="53" t="s">
        <v>184</v>
      </c>
    </row>
    <row r="123" spans="1:8" ht="30" x14ac:dyDescent="0.25">
      <c r="A123" s="44"/>
      <c r="B123" s="24" t="s">
        <v>176</v>
      </c>
      <c r="C123" s="25" t="s">
        <v>175</v>
      </c>
      <c r="D123" s="36">
        <v>1054</v>
      </c>
      <c r="E123" s="38">
        <v>1054</v>
      </c>
      <c r="F123" s="107"/>
      <c r="G123" s="107" t="s">
        <v>580</v>
      </c>
      <c r="H123" s="53" t="s">
        <v>586</v>
      </c>
    </row>
    <row r="124" spans="1:8" ht="60" x14ac:dyDescent="0.25">
      <c r="A124" s="44"/>
      <c r="B124" s="24" t="s">
        <v>178</v>
      </c>
      <c r="C124" s="25" t="s">
        <v>177</v>
      </c>
      <c r="D124" s="36">
        <v>36</v>
      </c>
      <c r="E124" s="38">
        <v>36</v>
      </c>
      <c r="F124" s="107"/>
      <c r="G124" s="107"/>
      <c r="H124" s="103" t="s">
        <v>185</v>
      </c>
    </row>
    <row r="125" spans="1:8" ht="60" x14ac:dyDescent="0.25">
      <c r="A125" s="44"/>
      <c r="B125" s="24" t="s">
        <v>180</v>
      </c>
      <c r="C125" s="25" t="s">
        <v>179</v>
      </c>
      <c r="D125" s="36">
        <v>120</v>
      </c>
      <c r="E125" s="38">
        <v>120</v>
      </c>
      <c r="F125" s="107"/>
      <c r="G125" s="62" t="s">
        <v>581</v>
      </c>
      <c r="H125" s="103" t="s">
        <v>186</v>
      </c>
    </row>
    <row r="126" spans="1:8" ht="45.75" customHeight="1" x14ac:dyDescent="0.25">
      <c r="A126" s="44"/>
      <c r="B126" s="24" t="s">
        <v>182</v>
      </c>
      <c r="C126" s="25" t="s">
        <v>181</v>
      </c>
      <c r="D126" s="36">
        <v>300</v>
      </c>
      <c r="E126" s="38">
        <v>300</v>
      </c>
      <c r="F126" s="107"/>
      <c r="G126" s="62" t="s">
        <v>582</v>
      </c>
      <c r="H126" s="53" t="s">
        <v>585</v>
      </c>
    </row>
    <row r="127" spans="1:8" ht="45.75" customHeight="1" x14ac:dyDescent="0.25">
      <c r="B127" s="16" t="s">
        <v>333</v>
      </c>
      <c r="C127" s="60" t="s">
        <v>334</v>
      </c>
      <c r="D127" s="36">
        <f>SUM(D128:D136)</f>
        <v>2100</v>
      </c>
      <c r="E127" s="36">
        <f>SUM(E128:E136)</f>
        <v>2100</v>
      </c>
      <c r="F127" s="53"/>
      <c r="G127" s="53"/>
      <c r="H127" s="53"/>
    </row>
    <row r="128" spans="1:8" ht="45" customHeight="1" x14ac:dyDescent="0.25">
      <c r="A128" s="44"/>
      <c r="B128" s="24" t="s">
        <v>187</v>
      </c>
      <c r="C128" s="25" t="s">
        <v>188</v>
      </c>
      <c r="D128" s="58">
        <v>900</v>
      </c>
      <c r="E128" s="38">
        <v>900</v>
      </c>
      <c r="F128" s="107" t="s">
        <v>197</v>
      </c>
      <c r="G128" s="107" t="s">
        <v>587</v>
      </c>
      <c r="H128" s="107" t="s">
        <v>588</v>
      </c>
    </row>
    <row r="129" spans="1:8" ht="53.25" customHeight="1" x14ac:dyDescent="0.25">
      <c r="A129" s="44"/>
      <c r="B129" s="24" t="s">
        <v>189</v>
      </c>
      <c r="C129" s="25" t="s">
        <v>387</v>
      </c>
      <c r="D129" s="58">
        <v>90</v>
      </c>
      <c r="E129" s="38">
        <v>90</v>
      </c>
      <c r="F129" s="107"/>
      <c r="G129" s="107"/>
      <c r="H129" s="107"/>
    </row>
    <row r="130" spans="1:8" ht="58.5" customHeight="1" x14ac:dyDescent="0.25">
      <c r="A130" s="44"/>
      <c r="B130" s="24" t="s">
        <v>190</v>
      </c>
      <c r="C130" s="25" t="s">
        <v>388</v>
      </c>
      <c r="D130" s="58">
        <v>90</v>
      </c>
      <c r="E130" s="38">
        <v>90</v>
      </c>
      <c r="F130" s="107"/>
      <c r="G130" s="107"/>
      <c r="H130" s="107"/>
    </row>
    <row r="131" spans="1:8" ht="57" customHeight="1" x14ac:dyDescent="0.25">
      <c r="A131" s="44"/>
      <c r="B131" s="16" t="s">
        <v>191</v>
      </c>
      <c r="C131" s="25" t="s">
        <v>192</v>
      </c>
      <c r="D131" s="58">
        <v>100</v>
      </c>
      <c r="E131" s="38">
        <v>100</v>
      </c>
      <c r="F131" s="107"/>
      <c r="G131" s="107"/>
      <c r="H131" s="107"/>
    </row>
    <row r="132" spans="1:8" ht="57" customHeight="1" x14ac:dyDescent="0.25">
      <c r="A132" s="44"/>
      <c r="B132" s="24" t="s">
        <v>193</v>
      </c>
      <c r="C132" s="25" t="s">
        <v>194</v>
      </c>
      <c r="D132" s="58">
        <v>250</v>
      </c>
      <c r="E132" s="38">
        <v>250</v>
      </c>
      <c r="F132" s="107"/>
      <c r="G132" s="107"/>
      <c r="H132" s="107"/>
    </row>
    <row r="133" spans="1:8" ht="57" customHeight="1" x14ac:dyDescent="0.25">
      <c r="A133" s="44"/>
      <c r="B133" s="24" t="s">
        <v>195</v>
      </c>
      <c r="C133" s="25" t="s">
        <v>389</v>
      </c>
      <c r="D133" s="58">
        <v>140</v>
      </c>
      <c r="E133" s="38">
        <v>140</v>
      </c>
      <c r="F133" s="107"/>
      <c r="G133" s="107"/>
      <c r="H133" s="107"/>
    </row>
    <row r="134" spans="1:8" ht="57" customHeight="1" x14ac:dyDescent="0.25">
      <c r="A134" s="73"/>
      <c r="B134" s="24" t="s">
        <v>196</v>
      </c>
      <c r="C134" s="25" t="s">
        <v>390</v>
      </c>
      <c r="D134" s="58">
        <v>180</v>
      </c>
      <c r="E134" s="38">
        <v>180</v>
      </c>
      <c r="F134" s="107"/>
      <c r="G134" s="107"/>
      <c r="H134" s="107"/>
    </row>
    <row r="135" spans="1:8" ht="57" customHeight="1" x14ac:dyDescent="0.25">
      <c r="A135" s="73"/>
      <c r="B135" s="24" t="s">
        <v>393</v>
      </c>
      <c r="C135" s="25" t="s">
        <v>391</v>
      </c>
      <c r="D135" s="58">
        <v>70</v>
      </c>
      <c r="E135" s="38">
        <v>70</v>
      </c>
      <c r="F135" s="107"/>
      <c r="G135" s="107"/>
      <c r="H135" s="107"/>
    </row>
    <row r="136" spans="1:8" ht="86.25" customHeight="1" x14ac:dyDescent="0.25">
      <c r="A136" s="44"/>
      <c r="B136" s="24" t="s">
        <v>394</v>
      </c>
      <c r="C136" s="25" t="s">
        <v>392</v>
      </c>
      <c r="D136" s="58">
        <v>280</v>
      </c>
      <c r="E136" s="38">
        <v>280</v>
      </c>
      <c r="F136" s="107"/>
      <c r="G136" s="107"/>
      <c r="H136" s="107"/>
    </row>
    <row r="137" spans="1:8" ht="15.75" x14ac:dyDescent="0.25">
      <c r="B137" s="16" t="s">
        <v>335</v>
      </c>
      <c r="C137" s="63" t="s">
        <v>336</v>
      </c>
      <c r="D137" s="55">
        <f>SUM(D138:D141)</f>
        <v>11000</v>
      </c>
      <c r="E137" s="55">
        <f>SUM(E138:E141)</f>
        <v>11000</v>
      </c>
      <c r="F137" s="53"/>
      <c r="G137" s="53"/>
      <c r="H137" s="53"/>
    </row>
    <row r="138" spans="1:8" ht="46.5" customHeight="1" x14ac:dyDescent="0.25">
      <c r="A138" s="44"/>
      <c r="B138" s="24" t="s">
        <v>198</v>
      </c>
      <c r="C138" s="25" t="s">
        <v>395</v>
      </c>
      <c r="D138" s="36">
        <v>1100</v>
      </c>
      <c r="E138" s="38">
        <v>1100</v>
      </c>
      <c r="F138" s="107" t="s">
        <v>202</v>
      </c>
      <c r="G138" s="62" t="s">
        <v>593</v>
      </c>
      <c r="H138" s="53" t="s">
        <v>589</v>
      </c>
    </row>
    <row r="139" spans="1:8" ht="52.5" customHeight="1" x14ac:dyDescent="0.25">
      <c r="A139" s="44"/>
      <c r="B139" s="24" t="s">
        <v>199</v>
      </c>
      <c r="C139" s="25" t="s">
        <v>396</v>
      </c>
      <c r="D139" s="36">
        <v>7900</v>
      </c>
      <c r="E139" s="38">
        <v>7900</v>
      </c>
      <c r="F139" s="107"/>
      <c r="G139" s="62" t="s">
        <v>594</v>
      </c>
      <c r="H139" s="53" t="s">
        <v>590</v>
      </c>
    </row>
    <row r="140" spans="1:8" ht="50.25" customHeight="1" x14ac:dyDescent="0.25">
      <c r="A140" s="44"/>
      <c r="B140" s="24" t="s">
        <v>200</v>
      </c>
      <c r="C140" s="25" t="s">
        <v>397</v>
      </c>
      <c r="D140" s="36">
        <v>800</v>
      </c>
      <c r="E140" s="38">
        <v>800</v>
      </c>
      <c r="F140" s="107"/>
      <c r="G140" s="62" t="s">
        <v>595</v>
      </c>
      <c r="H140" s="53" t="s">
        <v>591</v>
      </c>
    </row>
    <row r="141" spans="1:8" ht="55.5" customHeight="1" x14ac:dyDescent="0.25">
      <c r="A141" s="44"/>
      <c r="B141" s="24" t="s">
        <v>201</v>
      </c>
      <c r="C141" s="25" t="s">
        <v>398</v>
      </c>
      <c r="D141" s="36">
        <v>1200</v>
      </c>
      <c r="E141" s="38">
        <v>1200</v>
      </c>
      <c r="F141" s="107"/>
      <c r="G141" s="62" t="s">
        <v>596</v>
      </c>
      <c r="H141" s="53" t="s">
        <v>592</v>
      </c>
    </row>
    <row r="142" spans="1:8" ht="36" x14ac:dyDescent="0.25">
      <c r="B142" s="30" t="s">
        <v>337</v>
      </c>
      <c r="C142" s="31" t="s">
        <v>338</v>
      </c>
      <c r="D142" s="39">
        <f>D143+D152+D158+D160+D167+D172+D177+D180+D185+D188+D191</f>
        <v>200365</v>
      </c>
      <c r="E142" s="39">
        <f>E143+E152+E158+E160+E167+E172+E177+E180+E185+E188+E191</f>
        <v>200365</v>
      </c>
      <c r="F142" s="32"/>
      <c r="G142" s="54"/>
      <c r="H142" s="54"/>
    </row>
    <row r="143" spans="1:8" ht="15.75" x14ac:dyDescent="0.25">
      <c r="B143" s="16" t="s">
        <v>339</v>
      </c>
      <c r="C143" s="60" t="s">
        <v>340</v>
      </c>
      <c r="D143" s="59">
        <f>SUM(D144:D151)</f>
        <v>24000</v>
      </c>
      <c r="E143" s="59">
        <f>SUM(E144:E151)</f>
        <v>24000</v>
      </c>
      <c r="F143" s="53"/>
      <c r="G143" s="53"/>
      <c r="H143" s="53"/>
    </row>
    <row r="144" spans="1:8" ht="49.5" customHeight="1" x14ac:dyDescent="0.25">
      <c r="A144" s="44"/>
      <c r="B144" s="24" t="s">
        <v>203</v>
      </c>
      <c r="C144" s="25" t="s">
        <v>399</v>
      </c>
      <c r="D144" s="36">
        <v>6850</v>
      </c>
      <c r="E144" s="38">
        <v>6850</v>
      </c>
      <c r="F144" s="107" t="s">
        <v>604</v>
      </c>
      <c r="G144" s="53" t="s">
        <v>597</v>
      </c>
      <c r="H144" s="53" t="s">
        <v>214</v>
      </c>
    </row>
    <row r="145" spans="1:8" ht="61.5" customHeight="1" x14ac:dyDescent="0.25">
      <c r="A145" s="44"/>
      <c r="B145" s="24" t="s">
        <v>204</v>
      </c>
      <c r="C145" s="25" t="s">
        <v>400</v>
      </c>
      <c r="D145" s="36">
        <v>88</v>
      </c>
      <c r="E145" s="38">
        <v>88</v>
      </c>
      <c r="F145" s="107"/>
      <c r="G145" s="53" t="s">
        <v>598</v>
      </c>
      <c r="H145" s="94" t="s">
        <v>215</v>
      </c>
    </row>
    <row r="146" spans="1:8" ht="66" customHeight="1" x14ac:dyDescent="0.25">
      <c r="A146" s="44"/>
      <c r="B146" s="24" t="s">
        <v>205</v>
      </c>
      <c r="C146" s="25" t="s">
        <v>401</v>
      </c>
      <c r="D146" s="36">
        <v>151</v>
      </c>
      <c r="E146" s="38">
        <v>151</v>
      </c>
      <c r="F146" s="107"/>
      <c r="G146" s="53" t="s">
        <v>599</v>
      </c>
      <c r="H146" s="53" t="s">
        <v>216</v>
      </c>
    </row>
    <row r="147" spans="1:8" ht="62.25" customHeight="1" x14ac:dyDescent="0.25">
      <c r="A147" s="44"/>
      <c r="B147" s="24" t="s">
        <v>206</v>
      </c>
      <c r="C147" s="25" t="s">
        <v>402</v>
      </c>
      <c r="D147" s="36">
        <v>662.3</v>
      </c>
      <c r="E147" s="38">
        <v>662.3</v>
      </c>
      <c r="F147" s="107"/>
      <c r="G147" s="53" t="s">
        <v>600</v>
      </c>
      <c r="H147" s="53" t="s">
        <v>214</v>
      </c>
    </row>
    <row r="148" spans="1:8" ht="33.75" customHeight="1" x14ac:dyDescent="0.25">
      <c r="A148" s="44"/>
      <c r="B148" s="24" t="s">
        <v>207</v>
      </c>
      <c r="C148" s="25" t="s">
        <v>403</v>
      </c>
      <c r="D148" s="36">
        <v>1718.2</v>
      </c>
      <c r="E148" s="38">
        <v>1718.2</v>
      </c>
      <c r="F148" s="107"/>
      <c r="G148" s="53" t="s">
        <v>213</v>
      </c>
      <c r="H148" s="53" t="s">
        <v>217</v>
      </c>
    </row>
    <row r="149" spans="1:8" ht="53.25" customHeight="1" x14ac:dyDescent="0.25">
      <c r="A149" s="44"/>
      <c r="B149" s="24" t="s">
        <v>208</v>
      </c>
      <c r="C149" s="25" t="s">
        <v>209</v>
      </c>
      <c r="D149" s="36">
        <v>13550</v>
      </c>
      <c r="E149" s="38">
        <v>13550</v>
      </c>
      <c r="F149" s="107"/>
      <c r="G149" s="107" t="s">
        <v>601</v>
      </c>
      <c r="H149" s="108" t="s">
        <v>286</v>
      </c>
    </row>
    <row r="150" spans="1:8" ht="53.25" customHeight="1" x14ac:dyDescent="0.25">
      <c r="A150" s="44"/>
      <c r="B150" s="24" t="s">
        <v>210</v>
      </c>
      <c r="C150" s="25" t="s">
        <v>212</v>
      </c>
      <c r="D150" s="36">
        <v>360</v>
      </c>
      <c r="E150" s="38">
        <v>360</v>
      </c>
      <c r="F150" s="107"/>
      <c r="G150" s="107"/>
      <c r="H150" s="108"/>
    </row>
    <row r="151" spans="1:8" ht="48" customHeight="1" x14ac:dyDescent="0.25">
      <c r="A151" s="44"/>
      <c r="B151" s="24" t="s">
        <v>211</v>
      </c>
      <c r="C151" s="25" t="s">
        <v>404</v>
      </c>
      <c r="D151" s="36">
        <v>620.5</v>
      </c>
      <c r="E151" s="38">
        <v>620.5</v>
      </c>
      <c r="F151" s="107"/>
      <c r="G151" s="53" t="s">
        <v>602</v>
      </c>
      <c r="H151" s="53" t="s">
        <v>603</v>
      </c>
    </row>
    <row r="152" spans="1:8" ht="30.75" customHeight="1" x14ac:dyDescent="0.25">
      <c r="B152" s="16" t="s">
        <v>341</v>
      </c>
      <c r="C152" s="60" t="s">
        <v>342</v>
      </c>
      <c r="D152" s="59">
        <f>SUM(D153:D157)</f>
        <v>13500</v>
      </c>
      <c r="E152" s="59">
        <f>SUM(E153:E157)</f>
        <v>13500</v>
      </c>
      <c r="F152" s="53"/>
      <c r="G152" s="53"/>
      <c r="H152" s="53"/>
    </row>
    <row r="153" spans="1:8" ht="39.75" customHeight="1" x14ac:dyDescent="0.25">
      <c r="A153" s="44"/>
      <c r="B153" s="24" t="s">
        <v>218</v>
      </c>
      <c r="C153" s="25" t="s">
        <v>405</v>
      </c>
      <c r="D153" s="34">
        <v>1540</v>
      </c>
      <c r="E153" s="38">
        <v>1540</v>
      </c>
      <c r="F153" s="107" t="s">
        <v>227</v>
      </c>
      <c r="G153" s="107" t="s">
        <v>605</v>
      </c>
      <c r="H153" s="53" t="s">
        <v>228</v>
      </c>
    </row>
    <row r="154" spans="1:8" ht="39.75" customHeight="1" x14ac:dyDescent="0.25">
      <c r="A154" s="44"/>
      <c r="B154" s="24" t="s">
        <v>219</v>
      </c>
      <c r="C154" s="25" t="s">
        <v>220</v>
      </c>
      <c r="D154" s="34">
        <v>810</v>
      </c>
      <c r="E154" s="38">
        <v>810</v>
      </c>
      <c r="F154" s="107"/>
      <c r="G154" s="107"/>
      <c r="H154" s="106" t="s">
        <v>229</v>
      </c>
    </row>
    <row r="155" spans="1:8" ht="39.75" customHeight="1" x14ac:dyDescent="0.25">
      <c r="A155" s="44"/>
      <c r="B155" s="24" t="s">
        <v>221</v>
      </c>
      <c r="C155" s="25" t="s">
        <v>222</v>
      </c>
      <c r="D155" s="34">
        <v>10733</v>
      </c>
      <c r="E155" s="38">
        <v>10733</v>
      </c>
      <c r="F155" s="107"/>
      <c r="G155" s="107"/>
      <c r="H155" s="106"/>
    </row>
    <row r="156" spans="1:8" ht="39.75" customHeight="1" x14ac:dyDescent="0.25">
      <c r="A156" s="44"/>
      <c r="B156" s="24" t="s">
        <v>223</v>
      </c>
      <c r="C156" s="25" t="s">
        <v>224</v>
      </c>
      <c r="D156" s="34">
        <v>213</v>
      </c>
      <c r="E156" s="38">
        <v>213</v>
      </c>
      <c r="F156" s="107"/>
      <c r="G156" s="107"/>
      <c r="H156" s="106"/>
    </row>
    <row r="157" spans="1:8" ht="39.75" customHeight="1" x14ac:dyDescent="0.25">
      <c r="A157" s="44"/>
      <c r="B157" s="24" t="s">
        <v>225</v>
      </c>
      <c r="C157" s="25" t="s">
        <v>226</v>
      </c>
      <c r="D157" s="34">
        <v>204</v>
      </c>
      <c r="E157" s="38">
        <v>204</v>
      </c>
      <c r="F157" s="107"/>
      <c r="G157" s="107"/>
      <c r="H157" s="106"/>
    </row>
    <row r="158" spans="1:8" ht="26.25" customHeight="1" x14ac:dyDescent="0.25">
      <c r="B158" s="16" t="s">
        <v>343</v>
      </c>
      <c r="C158" s="60" t="s">
        <v>26</v>
      </c>
      <c r="D158" s="55">
        <f>D159</f>
        <v>2000</v>
      </c>
      <c r="E158" s="55">
        <f>E159</f>
        <v>2000</v>
      </c>
      <c r="F158" s="53"/>
      <c r="G158" s="53"/>
      <c r="H158" s="53"/>
    </row>
    <row r="159" spans="1:8" ht="102" customHeight="1" x14ac:dyDescent="0.25">
      <c r="A159" s="44"/>
      <c r="B159" s="24" t="s">
        <v>230</v>
      </c>
      <c r="C159" s="25" t="s">
        <v>231</v>
      </c>
      <c r="D159" s="34">
        <v>2000</v>
      </c>
      <c r="E159" s="38">
        <v>2000</v>
      </c>
      <c r="F159" s="53" t="s">
        <v>232</v>
      </c>
      <c r="G159" s="53" t="s">
        <v>606</v>
      </c>
      <c r="H159" s="53" t="s">
        <v>607</v>
      </c>
    </row>
    <row r="160" spans="1:8" ht="25.5" customHeight="1" x14ac:dyDescent="0.25">
      <c r="B160" s="16" t="s">
        <v>344</v>
      </c>
      <c r="C160" s="61" t="s">
        <v>27</v>
      </c>
      <c r="D160" s="55">
        <f>SUM(D161:D166)</f>
        <v>36340</v>
      </c>
      <c r="E160" s="55">
        <f>SUM(E161:E166)</f>
        <v>36340</v>
      </c>
      <c r="F160" s="53"/>
      <c r="G160" s="53"/>
      <c r="H160" s="53"/>
    </row>
    <row r="161" spans="1:8" ht="33" customHeight="1" x14ac:dyDescent="0.25">
      <c r="A161" s="44"/>
      <c r="B161" s="24" t="s">
        <v>233</v>
      </c>
      <c r="C161" s="25" t="s">
        <v>234</v>
      </c>
      <c r="D161" s="58">
        <v>15974</v>
      </c>
      <c r="E161" s="38">
        <v>15974</v>
      </c>
      <c r="F161" s="107" t="s">
        <v>245</v>
      </c>
      <c r="G161" s="62" t="s">
        <v>611</v>
      </c>
      <c r="H161" s="53" t="s">
        <v>246</v>
      </c>
    </row>
    <row r="162" spans="1:8" ht="33" customHeight="1" x14ac:dyDescent="0.25">
      <c r="A162" s="44"/>
      <c r="B162" s="24" t="s">
        <v>235</v>
      </c>
      <c r="C162" s="25" t="s">
        <v>236</v>
      </c>
      <c r="D162" s="58">
        <v>110</v>
      </c>
      <c r="E162" s="38">
        <v>110</v>
      </c>
      <c r="F162" s="107"/>
      <c r="G162" s="62" t="s">
        <v>612</v>
      </c>
      <c r="H162" s="53" t="s">
        <v>247</v>
      </c>
    </row>
    <row r="163" spans="1:8" ht="63.75" customHeight="1" x14ac:dyDescent="0.25">
      <c r="A163" s="44"/>
      <c r="B163" s="24" t="s">
        <v>237</v>
      </c>
      <c r="C163" s="25" t="s">
        <v>238</v>
      </c>
      <c r="D163" s="58">
        <v>19070</v>
      </c>
      <c r="E163" s="38">
        <v>19070</v>
      </c>
      <c r="F163" s="107"/>
      <c r="G163" s="62" t="s">
        <v>613</v>
      </c>
      <c r="H163" s="53" t="s">
        <v>608</v>
      </c>
    </row>
    <row r="164" spans="1:8" ht="33" customHeight="1" x14ac:dyDescent="0.25">
      <c r="A164" s="44"/>
      <c r="B164" s="24" t="s">
        <v>239</v>
      </c>
      <c r="C164" s="25" t="s">
        <v>240</v>
      </c>
      <c r="D164" s="58">
        <v>500</v>
      </c>
      <c r="E164" s="38">
        <v>500</v>
      </c>
      <c r="F164" s="107"/>
      <c r="G164" s="62" t="s">
        <v>614</v>
      </c>
      <c r="H164" s="53" t="s">
        <v>609</v>
      </c>
    </row>
    <row r="165" spans="1:8" ht="33" customHeight="1" x14ac:dyDescent="0.25">
      <c r="A165" s="44"/>
      <c r="B165" s="24" t="s">
        <v>241</v>
      </c>
      <c r="C165" s="25" t="s">
        <v>242</v>
      </c>
      <c r="D165" s="58">
        <v>650</v>
      </c>
      <c r="E165" s="38">
        <v>650</v>
      </c>
      <c r="F165" s="107"/>
      <c r="G165" s="107" t="s">
        <v>615</v>
      </c>
      <c r="H165" s="107" t="s">
        <v>610</v>
      </c>
    </row>
    <row r="166" spans="1:8" ht="33" customHeight="1" x14ac:dyDescent="0.25">
      <c r="A166" s="44"/>
      <c r="B166" s="24" t="s">
        <v>243</v>
      </c>
      <c r="C166" s="25" t="s">
        <v>244</v>
      </c>
      <c r="D166" s="58">
        <v>36</v>
      </c>
      <c r="E166" s="38">
        <v>36</v>
      </c>
      <c r="F166" s="107"/>
      <c r="G166" s="107"/>
      <c r="H166" s="107"/>
    </row>
    <row r="167" spans="1:8" ht="33" customHeight="1" x14ac:dyDescent="0.25">
      <c r="B167" s="16" t="s">
        <v>345</v>
      </c>
      <c r="C167" s="60" t="s">
        <v>346</v>
      </c>
      <c r="D167" s="59">
        <f>SUM(D168:D171)</f>
        <v>3000</v>
      </c>
      <c r="E167" s="59">
        <f>SUM(E168:E171)</f>
        <v>3000</v>
      </c>
      <c r="F167" s="53"/>
      <c r="G167" s="53"/>
      <c r="H167" s="53"/>
    </row>
    <row r="168" spans="1:8" ht="60" x14ac:dyDescent="0.25">
      <c r="A168" s="44"/>
      <c r="B168" s="24" t="s">
        <v>248</v>
      </c>
      <c r="C168" s="25" t="s">
        <v>249</v>
      </c>
      <c r="D168" s="36">
        <v>364</v>
      </c>
      <c r="E168" s="38">
        <v>364</v>
      </c>
      <c r="F168" s="107" t="s">
        <v>255</v>
      </c>
      <c r="G168" s="62" t="s">
        <v>616</v>
      </c>
      <c r="H168" s="53" t="s">
        <v>619</v>
      </c>
    </row>
    <row r="169" spans="1:8" ht="45" x14ac:dyDescent="0.25">
      <c r="A169" s="44"/>
      <c r="B169" s="24" t="s">
        <v>250</v>
      </c>
      <c r="C169" s="25" t="s">
        <v>251</v>
      </c>
      <c r="D169" s="36">
        <v>1749</v>
      </c>
      <c r="E169" s="38">
        <v>1749</v>
      </c>
      <c r="F169" s="107"/>
      <c r="G169" s="62" t="s">
        <v>617</v>
      </c>
      <c r="H169" s="53" t="s">
        <v>256</v>
      </c>
    </row>
    <row r="170" spans="1:8" ht="75.75" customHeight="1" x14ac:dyDescent="0.25">
      <c r="A170" s="44"/>
      <c r="B170" s="24" t="s">
        <v>252</v>
      </c>
      <c r="C170" s="25" t="s">
        <v>253</v>
      </c>
      <c r="D170" s="36">
        <v>601</v>
      </c>
      <c r="E170" s="38">
        <v>601</v>
      </c>
      <c r="F170" s="107"/>
      <c r="G170" s="106" t="s">
        <v>618</v>
      </c>
      <c r="H170" s="106" t="s">
        <v>620</v>
      </c>
    </row>
    <row r="171" spans="1:8" ht="75.75" customHeight="1" x14ac:dyDescent="0.25">
      <c r="A171" s="73"/>
      <c r="B171" s="24" t="s">
        <v>254</v>
      </c>
      <c r="C171" s="25" t="s">
        <v>226</v>
      </c>
      <c r="D171" s="36">
        <v>286</v>
      </c>
      <c r="E171" s="38">
        <v>286</v>
      </c>
      <c r="F171" s="95"/>
      <c r="G171" s="106"/>
      <c r="H171" s="106"/>
    </row>
    <row r="172" spans="1:8" ht="45" x14ac:dyDescent="0.25">
      <c r="B172" s="16" t="s">
        <v>347</v>
      </c>
      <c r="C172" s="60" t="s">
        <v>348</v>
      </c>
      <c r="D172" s="59">
        <f>SUM(D173:D176)</f>
        <v>9800</v>
      </c>
      <c r="E172" s="59">
        <f>SUM(E173:E176)</f>
        <v>9800</v>
      </c>
      <c r="F172" s="53"/>
      <c r="G172" s="53"/>
      <c r="H172" s="53"/>
    </row>
    <row r="173" spans="1:8" ht="75" customHeight="1" x14ac:dyDescent="0.25">
      <c r="A173" s="44"/>
      <c r="B173" s="64" t="s">
        <v>257</v>
      </c>
      <c r="C173" s="25" t="s">
        <v>406</v>
      </c>
      <c r="D173" s="36">
        <v>70</v>
      </c>
      <c r="E173" s="56">
        <v>70</v>
      </c>
      <c r="F173" s="107" t="s">
        <v>263</v>
      </c>
      <c r="G173" s="62" t="s">
        <v>624</v>
      </c>
      <c r="H173" s="53" t="s">
        <v>621</v>
      </c>
    </row>
    <row r="174" spans="1:8" ht="75" x14ac:dyDescent="0.25">
      <c r="A174" s="44"/>
      <c r="B174" s="64" t="s">
        <v>258</v>
      </c>
      <c r="C174" s="25" t="s">
        <v>259</v>
      </c>
      <c r="D174" s="36">
        <v>400</v>
      </c>
      <c r="E174" s="56">
        <v>400</v>
      </c>
      <c r="F174" s="107"/>
      <c r="G174" s="62" t="s">
        <v>625</v>
      </c>
      <c r="H174" s="53" t="s">
        <v>622</v>
      </c>
    </row>
    <row r="175" spans="1:8" ht="75" customHeight="1" x14ac:dyDescent="0.25">
      <c r="A175" s="44"/>
      <c r="B175" s="64" t="s">
        <v>260</v>
      </c>
      <c r="C175" s="25" t="s">
        <v>261</v>
      </c>
      <c r="D175" s="36">
        <v>200</v>
      </c>
      <c r="E175" s="56">
        <v>200</v>
      </c>
      <c r="F175" s="107"/>
      <c r="G175" s="62" t="s">
        <v>626</v>
      </c>
      <c r="H175" s="53" t="s">
        <v>264</v>
      </c>
    </row>
    <row r="176" spans="1:8" ht="88.5" customHeight="1" x14ac:dyDescent="0.25">
      <c r="A176" s="44"/>
      <c r="B176" s="64" t="s">
        <v>262</v>
      </c>
      <c r="C176" s="25" t="s">
        <v>407</v>
      </c>
      <c r="D176" s="36">
        <v>9130</v>
      </c>
      <c r="E176" s="56">
        <v>9130</v>
      </c>
      <c r="F176" s="107"/>
      <c r="G176" s="62" t="s">
        <v>627</v>
      </c>
      <c r="H176" s="53" t="s">
        <v>623</v>
      </c>
    </row>
    <row r="177" spans="1:8" ht="48.75" customHeight="1" x14ac:dyDescent="0.25">
      <c r="B177" s="16" t="s">
        <v>349</v>
      </c>
      <c r="C177" s="60" t="s">
        <v>350</v>
      </c>
      <c r="D177" s="59">
        <f>SUM(D178:D179)</f>
        <v>44725</v>
      </c>
      <c r="E177" s="59">
        <f>SUM(E178:E179)</f>
        <v>44725</v>
      </c>
      <c r="F177" s="53"/>
      <c r="G177" s="53"/>
      <c r="H177" s="53"/>
    </row>
    <row r="178" spans="1:8" ht="147.75" customHeight="1" x14ac:dyDescent="0.25">
      <c r="A178" s="44"/>
      <c r="B178" s="24" t="s">
        <v>265</v>
      </c>
      <c r="C178" s="25" t="s">
        <v>408</v>
      </c>
      <c r="D178" s="34">
        <v>725</v>
      </c>
      <c r="E178" s="38">
        <v>725</v>
      </c>
      <c r="F178" s="107" t="s">
        <v>267</v>
      </c>
      <c r="G178" s="107" t="s">
        <v>628</v>
      </c>
      <c r="H178" s="107" t="s">
        <v>629</v>
      </c>
    </row>
    <row r="179" spans="1:8" ht="109.5" customHeight="1" x14ac:dyDescent="0.25">
      <c r="A179" s="44"/>
      <c r="B179" s="16" t="s">
        <v>266</v>
      </c>
      <c r="C179" s="25" t="s">
        <v>409</v>
      </c>
      <c r="D179" s="34">
        <v>44000</v>
      </c>
      <c r="E179" s="38">
        <v>44000</v>
      </c>
      <c r="F179" s="107"/>
      <c r="G179" s="107"/>
      <c r="H179" s="107"/>
    </row>
    <row r="180" spans="1:8" ht="15.75" x14ac:dyDescent="0.25">
      <c r="B180" s="16" t="s">
        <v>351</v>
      </c>
      <c r="C180" s="60" t="s">
        <v>352</v>
      </c>
      <c r="D180" s="55">
        <f>SUM(D181:D184)</f>
        <v>26000</v>
      </c>
      <c r="E180" s="55">
        <f>SUM(E181:E184)</f>
        <v>26000</v>
      </c>
      <c r="F180" s="53"/>
      <c r="G180" s="53"/>
      <c r="H180" s="53"/>
    </row>
    <row r="181" spans="1:8" ht="75" x14ac:dyDescent="0.25">
      <c r="A181" s="44"/>
      <c r="B181" s="24" t="s">
        <v>268</v>
      </c>
      <c r="C181" s="25" t="s">
        <v>410</v>
      </c>
      <c r="D181" s="34">
        <v>19325.8</v>
      </c>
      <c r="E181" s="38">
        <v>19325.8</v>
      </c>
      <c r="F181" s="107" t="s">
        <v>630</v>
      </c>
      <c r="G181" s="107" t="s">
        <v>632</v>
      </c>
      <c r="H181" s="107" t="s">
        <v>631</v>
      </c>
    </row>
    <row r="182" spans="1:8" ht="39" customHeight="1" x14ac:dyDescent="0.25">
      <c r="A182" s="44"/>
      <c r="B182" s="24" t="s">
        <v>269</v>
      </c>
      <c r="C182" s="25" t="s">
        <v>411</v>
      </c>
      <c r="D182" s="34">
        <v>3738.5</v>
      </c>
      <c r="E182" s="38">
        <v>3738.5</v>
      </c>
      <c r="F182" s="107"/>
      <c r="G182" s="107"/>
      <c r="H182" s="107"/>
    </row>
    <row r="183" spans="1:8" ht="42" customHeight="1" x14ac:dyDescent="0.25">
      <c r="A183" s="44"/>
      <c r="B183" s="24" t="s">
        <v>270</v>
      </c>
      <c r="C183" s="25" t="s">
        <v>412</v>
      </c>
      <c r="D183" s="34">
        <v>209.7</v>
      </c>
      <c r="E183" s="38">
        <v>209.7</v>
      </c>
      <c r="F183" s="107"/>
      <c r="G183" s="107"/>
      <c r="H183" s="107"/>
    </row>
    <row r="184" spans="1:8" ht="60" x14ac:dyDescent="0.25">
      <c r="A184" s="44"/>
      <c r="B184" s="24" t="s">
        <v>271</v>
      </c>
      <c r="C184" s="25" t="s">
        <v>413</v>
      </c>
      <c r="D184" s="34">
        <v>2726</v>
      </c>
      <c r="E184" s="38">
        <v>2726</v>
      </c>
      <c r="F184" s="107"/>
      <c r="G184" s="107"/>
      <c r="H184" s="107"/>
    </row>
    <row r="185" spans="1:8" ht="25.5" customHeight="1" x14ac:dyDescent="0.25">
      <c r="B185" s="16" t="s">
        <v>353</v>
      </c>
      <c r="C185" s="63" t="s">
        <v>354</v>
      </c>
      <c r="D185" s="55">
        <f>D186+D187</f>
        <v>20000</v>
      </c>
      <c r="E185" s="55">
        <f>E186+E187</f>
        <v>20000</v>
      </c>
      <c r="F185" s="53"/>
      <c r="G185" s="53"/>
      <c r="H185" s="53"/>
    </row>
    <row r="186" spans="1:8" ht="91.5" customHeight="1" x14ac:dyDescent="0.25">
      <c r="A186" s="44"/>
      <c r="B186" s="24" t="s">
        <v>272</v>
      </c>
      <c r="C186" s="25" t="s">
        <v>273</v>
      </c>
      <c r="D186" s="36">
        <v>19995</v>
      </c>
      <c r="E186" s="38">
        <v>19995</v>
      </c>
      <c r="F186" s="107" t="s">
        <v>276</v>
      </c>
      <c r="G186" s="107" t="s">
        <v>633</v>
      </c>
      <c r="H186" s="107" t="s">
        <v>277</v>
      </c>
    </row>
    <row r="187" spans="1:8" ht="48.75" customHeight="1" x14ac:dyDescent="0.25">
      <c r="A187" s="44"/>
      <c r="B187" s="24" t="s">
        <v>274</v>
      </c>
      <c r="C187" s="25" t="s">
        <v>275</v>
      </c>
      <c r="D187" s="36">
        <v>5</v>
      </c>
      <c r="E187" s="38">
        <v>5</v>
      </c>
      <c r="F187" s="107"/>
      <c r="G187" s="107"/>
      <c r="H187" s="107"/>
    </row>
    <row r="188" spans="1:8" ht="46.5" customHeight="1" x14ac:dyDescent="0.25">
      <c r="B188" s="16" t="s">
        <v>355</v>
      </c>
      <c r="C188" s="60" t="s">
        <v>356</v>
      </c>
      <c r="D188" s="36">
        <f>SUM(D189:D190)</f>
        <v>1000</v>
      </c>
      <c r="E188" s="36">
        <f>SUM(E189:E190)</f>
        <v>1000</v>
      </c>
      <c r="F188" s="53"/>
      <c r="G188" s="53"/>
      <c r="H188" s="25"/>
    </row>
    <row r="189" spans="1:8" ht="69" customHeight="1" x14ac:dyDescent="0.25">
      <c r="A189" s="73"/>
      <c r="B189" s="78" t="s">
        <v>429</v>
      </c>
      <c r="C189" s="25" t="s">
        <v>430</v>
      </c>
      <c r="D189" s="34">
        <v>800</v>
      </c>
      <c r="E189" s="38">
        <v>800</v>
      </c>
      <c r="F189" s="106" t="s">
        <v>634</v>
      </c>
      <c r="G189" s="53" t="s">
        <v>637</v>
      </c>
      <c r="H189" s="25" t="s">
        <v>635</v>
      </c>
    </row>
    <row r="190" spans="1:8" ht="52.5" customHeight="1" x14ac:dyDescent="0.25">
      <c r="A190" s="73"/>
      <c r="B190" s="78" t="s">
        <v>431</v>
      </c>
      <c r="C190" s="25" t="s">
        <v>432</v>
      </c>
      <c r="D190" s="34">
        <v>200</v>
      </c>
      <c r="E190" s="38">
        <v>200</v>
      </c>
      <c r="F190" s="106"/>
      <c r="G190" s="53" t="s">
        <v>638</v>
      </c>
      <c r="H190" s="25" t="s">
        <v>636</v>
      </c>
    </row>
    <row r="191" spans="1:8" ht="41.25" customHeight="1" x14ac:dyDescent="0.25">
      <c r="A191" s="11"/>
      <c r="B191" s="16" t="s">
        <v>357</v>
      </c>
      <c r="C191" s="60" t="s">
        <v>56</v>
      </c>
      <c r="D191" s="36">
        <f>SUM(D192:D192)</f>
        <v>20000</v>
      </c>
      <c r="E191" s="36">
        <f>SUM(E192:E192)</f>
        <v>20000</v>
      </c>
      <c r="F191" s="62"/>
      <c r="G191" s="62"/>
      <c r="H191" s="62"/>
    </row>
    <row r="192" spans="1:8" ht="66.75" customHeight="1" x14ac:dyDescent="0.25">
      <c r="A192" s="44"/>
      <c r="B192" s="24" t="s">
        <v>278</v>
      </c>
      <c r="C192" s="25" t="s">
        <v>433</v>
      </c>
      <c r="D192" s="34">
        <v>20000</v>
      </c>
      <c r="E192" s="38">
        <v>20000</v>
      </c>
      <c r="F192" s="62" t="s">
        <v>640</v>
      </c>
      <c r="G192" s="62" t="s">
        <v>639</v>
      </c>
      <c r="H192" s="62" t="s">
        <v>641</v>
      </c>
    </row>
    <row r="193" spans="1:8" ht="54" customHeight="1" x14ac:dyDescent="0.25">
      <c r="B193" s="30" t="s">
        <v>358</v>
      </c>
      <c r="C193" s="31" t="s">
        <v>359</v>
      </c>
      <c r="D193" s="39">
        <f>D194</f>
        <v>800</v>
      </c>
      <c r="E193" s="39">
        <f>E194</f>
        <v>800</v>
      </c>
      <c r="F193" s="54"/>
      <c r="G193" s="54"/>
      <c r="H193" s="54"/>
    </row>
    <row r="194" spans="1:8" ht="202.5" customHeight="1" x14ac:dyDescent="0.25">
      <c r="A194" s="73"/>
      <c r="B194" s="80" t="s">
        <v>434</v>
      </c>
      <c r="C194" s="81" t="s">
        <v>435</v>
      </c>
      <c r="D194" s="83">
        <v>800</v>
      </c>
      <c r="E194" s="82">
        <v>800</v>
      </c>
      <c r="F194" s="79" t="s">
        <v>642</v>
      </c>
      <c r="G194" s="79" t="s">
        <v>644</v>
      </c>
      <c r="H194" s="79" t="s">
        <v>643</v>
      </c>
    </row>
    <row r="195" spans="1:8" ht="66.75" customHeight="1" x14ac:dyDescent="0.25">
      <c r="B195" s="41" t="s">
        <v>360</v>
      </c>
      <c r="C195" s="42" t="s">
        <v>361</v>
      </c>
      <c r="D195" s="43">
        <f t="shared" ref="D195:E195" si="2">D196</f>
        <v>20000</v>
      </c>
      <c r="E195" s="43">
        <f t="shared" si="2"/>
        <v>20000</v>
      </c>
      <c r="F195" s="45"/>
      <c r="G195" s="45"/>
      <c r="H195" s="45"/>
    </row>
    <row r="196" spans="1:8" ht="327.75" customHeight="1" x14ac:dyDescent="0.25">
      <c r="B196" s="19" t="s">
        <v>436</v>
      </c>
      <c r="C196" s="20" t="s">
        <v>32</v>
      </c>
      <c r="D196" s="40">
        <v>20000</v>
      </c>
      <c r="E196" s="40">
        <v>20000</v>
      </c>
      <c r="F196" s="50" t="s">
        <v>279</v>
      </c>
      <c r="G196" s="50" t="s">
        <v>645</v>
      </c>
      <c r="H196" s="50" t="s">
        <v>646</v>
      </c>
    </row>
    <row r="197" spans="1:8" ht="40.5" x14ac:dyDescent="0.25">
      <c r="A197" s="72"/>
      <c r="B197" s="41" t="s">
        <v>362</v>
      </c>
      <c r="C197" s="42" t="s">
        <v>28</v>
      </c>
      <c r="D197" s="43">
        <f>SUM(D198:D200)</f>
        <v>4290</v>
      </c>
      <c r="E197" s="43">
        <f>SUM(E198:E200)</f>
        <v>4290</v>
      </c>
      <c r="F197" s="45"/>
      <c r="G197" s="45"/>
      <c r="H197" s="45"/>
    </row>
    <row r="198" spans="1:8" s="9" customFormat="1" ht="66" customHeight="1" x14ac:dyDescent="0.25">
      <c r="A198" s="8"/>
      <c r="B198" s="19" t="s">
        <v>437</v>
      </c>
      <c r="C198" s="20" t="s">
        <v>29</v>
      </c>
      <c r="D198" s="40">
        <v>700</v>
      </c>
      <c r="E198" s="37">
        <v>700</v>
      </c>
      <c r="F198" s="117" t="s">
        <v>647</v>
      </c>
      <c r="G198" s="117" t="s">
        <v>651</v>
      </c>
      <c r="H198" s="50" t="s">
        <v>648</v>
      </c>
    </row>
    <row r="199" spans="1:8" s="9" customFormat="1" ht="118.5" customHeight="1" x14ac:dyDescent="0.25">
      <c r="A199" s="8"/>
      <c r="B199" s="19" t="s">
        <v>438</v>
      </c>
      <c r="C199" s="20" t="s">
        <v>30</v>
      </c>
      <c r="D199" s="40">
        <v>1500</v>
      </c>
      <c r="E199" s="37">
        <v>1500</v>
      </c>
      <c r="F199" s="117"/>
      <c r="G199" s="117"/>
      <c r="H199" s="50" t="s">
        <v>649</v>
      </c>
    </row>
    <row r="200" spans="1:8" s="10" customFormat="1" ht="63.75" customHeight="1" x14ac:dyDescent="0.25">
      <c r="A200" s="12"/>
      <c r="B200" s="19" t="s">
        <v>439</v>
      </c>
      <c r="C200" s="20" t="s">
        <v>31</v>
      </c>
      <c r="D200" s="40">
        <v>2090</v>
      </c>
      <c r="E200" s="37">
        <v>2090</v>
      </c>
      <c r="F200" s="117"/>
      <c r="G200" s="117"/>
      <c r="H200" s="105" t="s">
        <v>650</v>
      </c>
    </row>
    <row r="201" spans="1:8" s="10" customFormat="1" ht="63.75" customHeight="1" x14ac:dyDescent="0.25">
      <c r="A201" s="12"/>
      <c r="B201" s="19"/>
      <c r="C201" s="20" t="s">
        <v>440</v>
      </c>
      <c r="D201" s="40">
        <v>300</v>
      </c>
      <c r="E201" s="37">
        <v>300</v>
      </c>
      <c r="F201" s="117"/>
      <c r="G201" s="105"/>
      <c r="H201" s="105"/>
    </row>
    <row r="202" spans="1:8" ht="56.25" customHeight="1" x14ac:dyDescent="0.25">
      <c r="A202" s="72"/>
      <c r="B202" s="41" t="s">
        <v>363</v>
      </c>
      <c r="C202" s="42" t="s">
        <v>364</v>
      </c>
      <c r="D202" s="43">
        <f>D203+D204+D207</f>
        <v>57850</v>
      </c>
      <c r="E202" s="43">
        <f>E203+E204+E207</f>
        <v>57850</v>
      </c>
      <c r="F202" s="45"/>
      <c r="G202" s="45"/>
      <c r="H202" s="45"/>
    </row>
    <row r="203" spans="1:8" s="9" customFormat="1" ht="167.25" customHeight="1" x14ac:dyDescent="0.25">
      <c r="A203" s="8"/>
      <c r="B203" s="30" t="s">
        <v>441</v>
      </c>
      <c r="C203" s="31" t="s">
        <v>365</v>
      </c>
      <c r="D203" s="39">
        <v>650</v>
      </c>
      <c r="E203" s="39">
        <v>650</v>
      </c>
      <c r="F203" s="54" t="s">
        <v>652</v>
      </c>
      <c r="G203" s="54"/>
      <c r="H203" s="54" t="s">
        <v>653</v>
      </c>
    </row>
    <row r="204" spans="1:8" s="9" customFormat="1" ht="46.5" customHeight="1" x14ac:dyDescent="0.25">
      <c r="A204" s="8"/>
      <c r="B204" s="30" t="s">
        <v>442</v>
      </c>
      <c r="C204" s="31" t="s">
        <v>366</v>
      </c>
      <c r="D204" s="39">
        <f>D205</f>
        <v>4500</v>
      </c>
      <c r="E204" s="39">
        <f>E205</f>
        <v>4500</v>
      </c>
      <c r="F204" s="54"/>
      <c r="G204" s="54"/>
      <c r="H204" s="54"/>
    </row>
    <row r="205" spans="1:8" s="10" customFormat="1" ht="63.75" customHeight="1" x14ac:dyDescent="0.25">
      <c r="A205" s="12"/>
      <c r="B205" s="19" t="s">
        <v>443</v>
      </c>
      <c r="C205" s="20" t="s">
        <v>444</v>
      </c>
      <c r="D205" s="40">
        <v>4500</v>
      </c>
      <c r="E205" s="40">
        <v>4500</v>
      </c>
      <c r="F205" s="50" t="s">
        <v>654</v>
      </c>
      <c r="G205" s="105"/>
      <c r="H205" s="105" t="s">
        <v>655</v>
      </c>
    </row>
    <row r="206" spans="1:8" s="10" customFormat="1" ht="63.75" customHeight="1" x14ac:dyDescent="0.25">
      <c r="A206" s="12"/>
      <c r="B206" s="19"/>
      <c r="C206" s="20" t="s">
        <v>445</v>
      </c>
      <c r="D206" s="40">
        <v>2250</v>
      </c>
      <c r="E206" s="40">
        <v>2250</v>
      </c>
      <c r="F206" s="105"/>
      <c r="G206" s="105"/>
      <c r="H206" s="105"/>
    </row>
    <row r="207" spans="1:8" ht="60" customHeight="1" x14ac:dyDescent="0.25">
      <c r="B207" s="30" t="s">
        <v>446</v>
      </c>
      <c r="C207" s="31" t="s">
        <v>367</v>
      </c>
      <c r="D207" s="39">
        <f>D208</f>
        <v>52700</v>
      </c>
      <c r="E207" s="39">
        <f>E208</f>
        <v>52700</v>
      </c>
      <c r="F207" s="54"/>
      <c r="G207" s="54"/>
      <c r="H207" s="54"/>
    </row>
    <row r="208" spans="1:8" ht="296.25" customHeight="1" x14ac:dyDescent="0.25">
      <c r="B208" s="19" t="s">
        <v>447</v>
      </c>
      <c r="C208" s="20" t="s">
        <v>448</v>
      </c>
      <c r="D208" s="40">
        <v>52700</v>
      </c>
      <c r="E208" s="40">
        <v>52700</v>
      </c>
      <c r="F208" s="105" t="s">
        <v>656</v>
      </c>
      <c r="G208" s="105"/>
      <c r="H208" s="105" t="s">
        <v>657</v>
      </c>
    </row>
    <row r="209" spans="2:8" ht="41.25" customHeight="1" x14ac:dyDescent="0.25">
      <c r="B209" s="19"/>
      <c r="C209" s="20" t="s">
        <v>449</v>
      </c>
      <c r="D209" s="40">
        <v>4200</v>
      </c>
      <c r="E209" s="40">
        <v>4200</v>
      </c>
      <c r="F209" s="105"/>
      <c r="G209" s="105"/>
      <c r="H209" s="105"/>
    </row>
    <row r="210" spans="2:8" x14ac:dyDescent="0.25">
      <c r="B210" s="19"/>
      <c r="C210" s="20"/>
      <c r="D210" s="40"/>
      <c r="E210" s="40"/>
      <c r="F210" s="105"/>
      <c r="G210" s="105"/>
      <c r="H210" s="105"/>
    </row>
    <row r="211" spans="2:8" x14ac:dyDescent="0.25">
      <c r="B211" s="19"/>
      <c r="C211" s="20"/>
      <c r="D211" s="40"/>
      <c r="E211" s="40"/>
      <c r="F211" s="105"/>
      <c r="G211" s="105"/>
      <c r="H211" s="105"/>
    </row>
    <row r="212" spans="2:8" x14ac:dyDescent="0.25">
      <c r="B212" s="19"/>
      <c r="C212" s="20"/>
      <c r="D212" s="40"/>
      <c r="E212" s="40"/>
      <c r="F212" s="105"/>
      <c r="G212" s="105"/>
      <c r="H212" s="105"/>
    </row>
    <row r="213" spans="2:8" x14ac:dyDescent="0.25">
      <c r="B213" s="19"/>
      <c r="C213" s="20"/>
      <c r="D213" s="40"/>
      <c r="E213" s="40"/>
      <c r="F213" s="105"/>
      <c r="G213" s="105"/>
      <c r="H213" s="105"/>
    </row>
    <row r="214" spans="2:8" x14ac:dyDescent="0.25">
      <c r="B214" s="19"/>
      <c r="C214" s="20"/>
      <c r="D214" s="40"/>
      <c r="E214" s="40"/>
      <c r="F214" s="105"/>
      <c r="G214" s="105"/>
      <c r="H214" s="105"/>
    </row>
  </sheetData>
  <autoFilter ref="A8:H8"/>
  <mergeCells count="56">
    <mergeCell ref="F173:F176"/>
    <mergeCell ref="F178:F179"/>
    <mergeCell ref="H178:H179"/>
    <mergeCell ref="G178:G179"/>
    <mergeCell ref="F181:F184"/>
    <mergeCell ref="G181:G184"/>
    <mergeCell ref="H181:H184"/>
    <mergeCell ref="F189:F190"/>
    <mergeCell ref="F198:F201"/>
    <mergeCell ref="G198:G200"/>
    <mergeCell ref="F186:F187"/>
    <mergeCell ref="G186:G187"/>
    <mergeCell ref="H186:H187"/>
    <mergeCell ref="F153:F157"/>
    <mergeCell ref="G153:G157"/>
    <mergeCell ref="G165:G166"/>
    <mergeCell ref="G170:G171"/>
    <mergeCell ref="H154:H157"/>
    <mergeCell ref="F161:F166"/>
    <mergeCell ref="H165:H166"/>
    <mergeCell ref="H170:H171"/>
    <mergeCell ref="F168:F170"/>
    <mergeCell ref="A5:A7"/>
    <mergeCell ref="B5:C6"/>
    <mergeCell ref="E5:E7"/>
    <mergeCell ref="F5:F7"/>
    <mergeCell ref="D5:D7"/>
    <mergeCell ref="G5:H6"/>
    <mergeCell ref="F38:F39"/>
    <mergeCell ref="H38:H39"/>
    <mergeCell ref="F40:F49"/>
    <mergeCell ref="F71:F72"/>
    <mergeCell ref="G71:G72"/>
    <mergeCell ref="H71:H72"/>
    <mergeCell ref="B3:H3"/>
    <mergeCell ref="F113:F118"/>
    <mergeCell ref="F120:F126"/>
    <mergeCell ref="F128:F136"/>
    <mergeCell ref="H128:H136"/>
    <mergeCell ref="G128:G136"/>
    <mergeCell ref="H41:H43"/>
    <mergeCell ref="F76:F77"/>
    <mergeCell ref="F92:F95"/>
    <mergeCell ref="H92:H93"/>
    <mergeCell ref="F96:F98"/>
    <mergeCell ref="H96:H98"/>
    <mergeCell ref="G96:G98"/>
    <mergeCell ref="F100:F106"/>
    <mergeCell ref="F108:F111"/>
    <mergeCell ref="F78:F84"/>
    <mergeCell ref="H109:H111"/>
    <mergeCell ref="F138:F141"/>
    <mergeCell ref="F144:F151"/>
    <mergeCell ref="G149:G150"/>
    <mergeCell ref="H149:H150"/>
    <mergeCell ref="G123:G124"/>
  </mergeCells>
  <printOptions horizontalCentered="1"/>
  <pageMargins left="0.11811023622047245" right="0.11811023622047245" top="0.15748031496062992" bottom="0.15748031496062992" header="0" footer="0"/>
  <pageSetup paperSize="9" scale="4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დანართი N2 (ნაერთი)</vt:lpstr>
      <vt:lpstr>'დანართი N2 (ნაერთი)'!Print_Area</vt:lpstr>
      <vt:lpstr>'დანართი N2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Maia Zhordania</cp:lastModifiedBy>
  <cp:lastPrinted>2019-03-13T05:33:03Z</cp:lastPrinted>
  <dcterms:created xsi:type="dcterms:W3CDTF">2015-11-13T09:57:34Z</dcterms:created>
  <dcterms:modified xsi:type="dcterms:W3CDTF">2019-03-21T07:22:44Z</dcterms:modified>
</cp:coreProperties>
</file>